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GMFTT2\Downloads\"/>
    </mc:Choice>
  </mc:AlternateContent>
  <xr:revisionPtr revIDLastSave="0" documentId="8_{46884189-104A-44BF-9862-39DC31078DE2}" xr6:coauthVersionLast="36" xr6:coauthVersionMax="36" xr10:uidLastSave="{00000000-0000-0000-0000-000000000000}"/>
  <bookViews>
    <workbookView xWindow="0" yWindow="0" windowWidth="19200" windowHeight="6498" firstSheet="1" activeTab="1" xr2:uid="{B0C0A712-3548-4D6C-8EB4-CBCB1172CFA5}"/>
  </bookViews>
  <sheets>
    <sheet name="Calculadora anual" sheetId="1" state="hidden" r:id="rId1"/>
    <sheet name="Hoja1" sheetId="5" r:id="rId2"/>
  </sheets>
  <definedNames>
    <definedName name="Año">#REF!</definedName>
    <definedName name="Impuesto">'Calculadora anual'!$C$57</definedName>
    <definedName name="Mes">#REF!</definedName>
    <definedName name="UMA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5" l="1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6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H52" i="1" l="1"/>
  <c r="H53" i="1" s="1"/>
  <c r="H1" i="1"/>
  <c r="D1" i="1" s="1"/>
  <c r="H60" i="1"/>
  <c r="D18" i="1" l="1"/>
  <c r="H30" i="1"/>
  <c r="I47" i="1"/>
  <c r="H47" i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I29" i="1"/>
  <c r="H29" i="1"/>
  <c r="H49" i="1" l="1"/>
  <c r="I49" i="1"/>
  <c r="H50" i="1" l="1"/>
  <c r="H55" i="1" l="1"/>
  <c r="H56" i="1" l="1"/>
  <c r="H58" i="1" s="1"/>
  <c r="H61" i="1" l="1"/>
  <c r="H62" i="1"/>
  <c r="H63" i="1" s="1"/>
  <c r="H65" i="1" l="1"/>
  <c r="H68" i="1" s="1"/>
  <c r="H69" i="1" s="1"/>
  <c r="H70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C2B31E-E309-4B11-96B5-56A37F469AF3}" keepAlive="1" name="Query - Table 0" description="Connection to the 'Table 0' query in the workbook." type="5" refreshedVersion="0" background="1">
    <dbPr connection="Provider=Microsoft.Mashup.OleDb.1;Data Source=$Workbook$;Location=&quot;Table 0&quot;;Extended Properties=&quot;&quot;" command="SELECT * FROM [Table 0]"/>
  </connection>
</connections>
</file>

<file path=xl/sharedStrings.xml><?xml version="1.0" encoding="utf-8"?>
<sst xmlns="http://schemas.openxmlformats.org/spreadsheetml/2006/main" count="99" uniqueCount="73">
  <si>
    <t>Tipo de Compuesto y Gas de Efecto Invernadero</t>
  </si>
  <si>
    <t>Composición Molecular</t>
  </si>
  <si>
    <t>Toneladas emitidas</t>
  </si>
  <si>
    <t>Derivadas del Gas Natural</t>
  </si>
  <si>
    <t>Derivada de otros combustibles</t>
  </si>
  <si>
    <t>Toneladas emitidas equivalentes</t>
  </si>
  <si>
    <r>
      <t>Equivalencia CO</t>
    </r>
    <r>
      <rPr>
        <b/>
        <vertAlign val="sub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 xml:space="preserve"> (GWP)</t>
    </r>
  </si>
  <si>
    <t>Bióxido de carbono</t>
  </si>
  <si>
    <t>Metano</t>
  </si>
  <si>
    <t>Óxido Nitroso</t>
  </si>
  <si>
    <t>Hidrofluorocarbonos</t>
  </si>
  <si>
    <t>Perfluorocarbonos</t>
  </si>
  <si>
    <t>Hexafluoruro de azufre</t>
  </si>
  <si>
    <t>HFC-23</t>
  </si>
  <si>
    <t>HFC-32</t>
  </si>
  <si>
    <t>HFC-43-10-mee</t>
  </si>
  <si>
    <t>HFC-125</t>
  </si>
  <si>
    <t>HFC-134a</t>
  </si>
  <si>
    <t>HFC-143a</t>
  </si>
  <si>
    <t>HFC-152a</t>
  </si>
  <si>
    <t>HFC-227ea</t>
  </si>
  <si>
    <t>HFC-236fa</t>
  </si>
  <si>
    <t>HFC-245fa</t>
  </si>
  <si>
    <t>HFC-365mfc</t>
  </si>
  <si>
    <r>
      <t>CO</t>
    </r>
    <r>
      <rPr>
        <vertAlign val="subscript"/>
        <sz val="11"/>
        <color theme="1"/>
        <rFont val="Calibri"/>
        <family val="2"/>
        <scheme val="minor"/>
      </rPr>
      <t>2</t>
    </r>
  </si>
  <si>
    <r>
      <t>CH</t>
    </r>
    <r>
      <rPr>
        <vertAlign val="subscript"/>
        <sz val="11"/>
        <color theme="1"/>
        <rFont val="Calibri"/>
        <family val="2"/>
        <scheme val="minor"/>
      </rPr>
      <t>4</t>
    </r>
  </si>
  <si>
    <r>
      <t>N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O</t>
    </r>
  </si>
  <si>
    <r>
      <t>CF</t>
    </r>
    <r>
      <rPr>
        <vertAlign val="subscript"/>
        <sz val="11"/>
        <color theme="1"/>
        <rFont val="Calibri"/>
        <family val="2"/>
        <scheme val="minor"/>
      </rPr>
      <t>4</t>
    </r>
  </si>
  <si>
    <r>
      <t>C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F</t>
    </r>
    <r>
      <rPr>
        <vertAlign val="subscript"/>
        <sz val="11"/>
        <color theme="1"/>
        <rFont val="Calibri"/>
        <family val="2"/>
        <scheme val="minor"/>
      </rPr>
      <t>6</t>
    </r>
  </si>
  <si>
    <r>
      <t>C</t>
    </r>
    <r>
      <rPr>
        <vertAlign val="subscript"/>
        <sz val="11"/>
        <color theme="1"/>
        <rFont val="Calibri"/>
        <family val="2"/>
        <scheme val="minor"/>
      </rPr>
      <t>4</t>
    </r>
    <r>
      <rPr>
        <sz val="11"/>
        <color theme="1"/>
        <rFont val="Calibri"/>
        <family val="2"/>
        <scheme val="minor"/>
      </rPr>
      <t>F</t>
    </r>
    <r>
      <rPr>
        <vertAlign val="subscript"/>
        <sz val="11"/>
        <color theme="1"/>
        <rFont val="Calibri"/>
        <family val="2"/>
        <scheme val="minor"/>
      </rPr>
      <t>10</t>
    </r>
  </si>
  <si>
    <r>
      <t>C</t>
    </r>
    <r>
      <rPr>
        <vertAlign val="subscript"/>
        <sz val="11"/>
        <color theme="1"/>
        <rFont val="Calibri"/>
        <family val="2"/>
        <scheme val="minor"/>
      </rPr>
      <t>6</t>
    </r>
    <r>
      <rPr>
        <sz val="11"/>
        <color theme="1"/>
        <rFont val="Calibri"/>
        <family val="2"/>
        <scheme val="minor"/>
      </rPr>
      <t>F</t>
    </r>
    <r>
      <rPr>
        <vertAlign val="subscript"/>
        <sz val="11"/>
        <color theme="1"/>
        <rFont val="Calibri"/>
        <family val="2"/>
        <scheme val="minor"/>
      </rPr>
      <t>14</t>
    </r>
  </si>
  <si>
    <r>
      <t>SF</t>
    </r>
    <r>
      <rPr>
        <vertAlign val="subscript"/>
        <sz val="11"/>
        <color theme="1"/>
        <rFont val="Calibri"/>
        <family val="2"/>
        <scheme val="minor"/>
      </rPr>
      <t>6</t>
    </r>
  </si>
  <si>
    <t>Porcentaje de estimulo a gas natural ejercicio fiscal 2024</t>
  </si>
  <si>
    <r>
      <t>Suma de toneladas de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equivalentes</t>
    </r>
  </si>
  <si>
    <t>Impuesto determinado</t>
  </si>
  <si>
    <t>Actualización</t>
  </si>
  <si>
    <t>Recargos</t>
  </si>
  <si>
    <t>Subtotal</t>
  </si>
  <si>
    <t>Ajuste por redondeo</t>
  </si>
  <si>
    <t>Impuesto a pagar</t>
  </si>
  <si>
    <t>Cuota del impuesto UMA:</t>
  </si>
  <si>
    <t>Clave SCIAN</t>
  </si>
  <si>
    <r>
      <t>Total de toneladas de 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equivalentes</t>
    </r>
  </si>
  <si>
    <t>Base de emisiones gravables</t>
  </si>
  <si>
    <t>Estímulo por reducción de emisiones de más del 20% del ejercicio fiscal anterior
(Art. 52 duotricies fracc. I)</t>
  </si>
  <si>
    <t>Estímulo por pronto pago
(Art. xx fracc. xx)</t>
  </si>
  <si>
    <t>Estímulo por uso de gas natural
(Art. 52 Tertricies)</t>
  </si>
  <si>
    <t>Impuesto determinado con estímulos</t>
  </si>
  <si>
    <t>Máximo de emisiones a reducir por compensación de emisiones</t>
  </si>
  <si>
    <t>En caso de que adquirirá reducciones certificadas de emision, ingrese el monto en toneladas de CO2 equivalentes.
Este monto no podrá exceder el 25% de las toneladas de bióxido de carbono equivalente. (Art. 52 Duotricies fracc. II).</t>
  </si>
  <si>
    <t>Número de toneladas sujetas a gravamen posterior a la adquisición de reducciones certificadas de emisiones
(Art. 52 Duotricies fracc. II)</t>
  </si>
  <si>
    <t/>
  </si>
  <si>
    <t>Folio</t>
  </si>
  <si>
    <t>Fecha</t>
  </si>
  <si>
    <t>Longitud:</t>
  </si>
  <si>
    <t>Latitud:</t>
  </si>
  <si>
    <t>Coordenadas (grados decimales)</t>
  </si>
  <si>
    <t>Título clave SCIAN</t>
  </si>
  <si>
    <t>Nombre de la Empresa</t>
  </si>
  <si>
    <t>Municipio</t>
  </si>
  <si>
    <t>Ejercicio</t>
  </si>
  <si>
    <t>Registro Federal de Contribuyente</t>
  </si>
  <si>
    <t xml:space="preserve">Toneladas emitidas </t>
  </si>
  <si>
    <r>
      <t>Equivalencia CO</t>
    </r>
    <r>
      <rPr>
        <b/>
        <vertAlign val="subscript"/>
        <sz val="9"/>
        <rFont val="Encode Sans"/>
      </rPr>
      <t>2</t>
    </r>
    <r>
      <rPr>
        <b/>
        <sz val="9"/>
        <rFont val="Encode Sans"/>
      </rPr>
      <t xml:space="preserve"> (GWP)</t>
    </r>
  </si>
  <si>
    <r>
      <t>CO</t>
    </r>
    <r>
      <rPr>
        <b/>
        <vertAlign val="subscript"/>
        <sz val="9"/>
        <color theme="1"/>
        <rFont val="Encode Sans"/>
      </rPr>
      <t>2</t>
    </r>
  </si>
  <si>
    <r>
      <t>CH</t>
    </r>
    <r>
      <rPr>
        <b/>
        <vertAlign val="subscript"/>
        <sz val="9"/>
        <color theme="1"/>
        <rFont val="Encode Sans"/>
      </rPr>
      <t>4</t>
    </r>
  </si>
  <si>
    <r>
      <t>N</t>
    </r>
    <r>
      <rPr>
        <b/>
        <vertAlign val="subscript"/>
        <sz val="9"/>
        <color theme="1"/>
        <rFont val="Encode Sans"/>
      </rPr>
      <t>2</t>
    </r>
    <r>
      <rPr>
        <b/>
        <sz val="9"/>
        <color theme="1"/>
        <rFont val="Encode Sans"/>
      </rPr>
      <t>O</t>
    </r>
  </si>
  <si>
    <r>
      <t>CF</t>
    </r>
    <r>
      <rPr>
        <b/>
        <vertAlign val="subscript"/>
        <sz val="9"/>
        <color theme="1"/>
        <rFont val="Encode Sans"/>
      </rPr>
      <t>4</t>
    </r>
  </si>
  <si>
    <r>
      <t>C</t>
    </r>
    <r>
      <rPr>
        <b/>
        <vertAlign val="subscript"/>
        <sz val="9"/>
        <color theme="1"/>
        <rFont val="Encode Sans"/>
      </rPr>
      <t>2</t>
    </r>
    <r>
      <rPr>
        <b/>
        <sz val="9"/>
        <color theme="1"/>
        <rFont val="Encode Sans"/>
      </rPr>
      <t>F</t>
    </r>
    <r>
      <rPr>
        <b/>
        <vertAlign val="subscript"/>
        <sz val="9"/>
        <color theme="1"/>
        <rFont val="Encode Sans"/>
      </rPr>
      <t>6</t>
    </r>
  </si>
  <si>
    <r>
      <t>C</t>
    </r>
    <r>
      <rPr>
        <b/>
        <vertAlign val="subscript"/>
        <sz val="9"/>
        <color theme="1"/>
        <rFont val="Encode Sans"/>
      </rPr>
      <t>4</t>
    </r>
    <r>
      <rPr>
        <b/>
        <sz val="9"/>
        <color theme="1"/>
        <rFont val="Encode Sans"/>
      </rPr>
      <t>F</t>
    </r>
    <r>
      <rPr>
        <b/>
        <vertAlign val="subscript"/>
        <sz val="9"/>
        <color theme="1"/>
        <rFont val="Encode Sans"/>
      </rPr>
      <t>10</t>
    </r>
  </si>
  <si>
    <r>
      <t>C</t>
    </r>
    <r>
      <rPr>
        <b/>
        <vertAlign val="subscript"/>
        <sz val="9"/>
        <color theme="1"/>
        <rFont val="Encode Sans"/>
      </rPr>
      <t>6</t>
    </r>
    <r>
      <rPr>
        <b/>
        <sz val="9"/>
        <color theme="1"/>
        <rFont val="Encode Sans"/>
      </rPr>
      <t>F</t>
    </r>
    <r>
      <rPr>
        <b/>
        <vertAlign val="subscript"/>
        <sz val="9"/>
        <color theme="1"/>
        <rFont val="Encode Sans"/>
      </rPr>
      <t>14</t>
    </r>
  </si>
  <si>
    <r>
      <t>SF</t>
    </r>
    <r>
      <rPr>
        <b/>
        <vertAlign val="subscript"/>
        <sz val="9"/>
        <color theme="1"/>
        <rFont val="Encode Sans"/>
      </rPr>
      <t>6</t>
    </r>
  </si>
  <si>
    <t xml:space="preserve">Anexo 1.- Formato del Libro de Registro de Emisiones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</si>
</sst>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164" formatCode="0.00\ &quot;tCO2e&quot;"/>
    <numFmt numFmtId="165" formatCode="#,##0.00\ &quot;tCO2e&quot;"/>
    <numFmt numFmtId="166" formatCode="[$-80A]d&quot; de &quot;mmmm&quot; de &quot;yyyy;@"/>
  </numFmts>
  <fonts count="1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Encode Sans"/>
    </font>
    <font>
      <b/>
      <sz val="9"/>
      <name val="Encode Sans"/>
    </font>
    <font>
      <b/>
      <vertAlign val="subscript"/>
      <sz val="9"/>
      <name val="Encode Sans"/>
    </font>
    <font>
      <b/>
      <sz val="9"/>
      <color theme="1"/>
      <name val="Encode Sans"/>
    </font>
    <font>
      <b/>
      <vertAlign val="subscript"/>
      <sz val="9"/>
      <color theme="1"/>
      <name val="Encode Sans"/>
    </font>
    <font>
      <sz val="10"/>
      <color theme="1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AB0033"/>
        <bgColor indexed="64"/>
      </patternFill>
    </fill>
    <fill>
      <patternFill patternType="solid">
        <fgColor rgb="FFBC955C"/>
        <bgColor indexed="64"/>
      </patternFill>
    </fill>
    <fill>
      <patternFill patternType="solid">
        <fgColor rgb="FFDDC9A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DC9A3"/>
        <bgColor rgb="FFDDC9A3"/>
      </patternFill>
    </fill>
    <fill>
      <patternFill patternType="solid">
        <fgColor rgb="FFECE1CA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6D3BB"/>
        <bgColor indexed="64"/>
      </patternFill>
    </fill>
    <fill>
      <patternFill patternType="solid">
        <fgColor rgb="FFD9DADB"/>
        <bgColor indexed="64"/>
      </patternFill>
    </fill>
    <fill>
      <patternFill patternType="solid">
        <fgColor rgb="FFF1E9DA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6" borderId="8" xfId="0" applyFill="1" applyBorder="1"/>
    <xf numFmtId="0" fontId="0" fillId="6" borderId="5" xfId="0" applyFill="1" applyBorder="1"/>
    <xf numFmtId="4" fontId="0" fillId="6" borderId="9" xfId="0" applyNumberFormat="1" applyFill="1" applyBorder="1" applyProtection="1">
      <protection hidden="1"/>
    </xf>
    <xf numFmtId="4" fontId="0" fillId="6" borderId="10" xfId="0" applyNumberFormat="1" applyFill="1" applyBorder="1" applyProtection="1">
      <protection hidden="1"/>
    </xf>
    <xf numFmtId="0" fontId="0" fillId="6" borderId="0" xfId="0" applyFill="1"/>
    <xf numFmtId="0" fontId="0" fillId="6" borderId="12" xfId="0" applyFill="1" applyBorder="1"/>
    <xf numFmtId="0" fontId="0" fillId="6" borderId="13" xfId="0" applyFill="1" applyBorder="1"/>
    <xf numFmtId="4" fontId="0" fillId="6" borderId="14" xfId="0" applyNumberFormat="1" applyFill="1" applyBorder="1" applyProtection="1">
      <protection hidden="1"/>
    </xf>
    <xf numFmtId="4" fontId="0" fillId="6" borderId="15" xfId="0" applyNumberFormat="1" applyFill="1" applyBorder="1" applyProtection="1">
      <protection hidden="1"/>
    </xf>
    <xf numFmtId="0" fontId="0" fillId="6" borderId="16" xfId="0" applyFill="1" applyBorder="1"/>
    <xf numFmtId="0" fontId="0" fillId="6" borderId="17" xfId="0" applyFill="1" applyBorder="1"/>
    <xf numFmtId="4" fontId="0" fillId="6" borderId="18" xfId="0" applyNumberFormat="1" applyFill="1" applyBorder="1" applyProtection="1">
      <protection hidden="1"/>
    </xf>
    <xf numFmtId="4" fontId="0" fillId="6" borderId="19" xfId="0" applyNumberFormat="1" applyFill="1" applyBorder="1" applyProtection="1">
      <protection hidden="1"/>
    </xf>
    <xf numFmtId="0" fontId="0" fillId="6" borderId="20" xfId="0" applyFill="1" applyBorder="1"/>
    <xf numFmtId="0" fontId="0" fillId="6" borderId="21" xfId="0" applyFill="1" applyBorder="1"/>
    <xf numFmtId="4" fontId="0" fillId="6" borderId="22" xfId="0" applyNumberFormat="1" applyFill="1" applyBorder="1" applyProtection="1">
      <protection hidden="1"/>
    </xf>
    <xf numFmtId="4" fontId="0" fillId="6" borderId="23" xfId="0" applyNumberFormat="1" applyFill="1" applyBorder="1" applyProtection="1">
      <protection hidden="1"/>
    </xf>
    <xf numFmtId="0" fontId="0" fillId="6" borderId="24" xfId="0" applyFill="1" applyBorder="1"/>
    <xf numFmtId="0" fontId="0" fillId="6" borderId="25" xfId="0" applyFill="1" applyBorder="1"/>
    <xf numFmtId="4" fontId="0" fillId="6" borderId="26" xfId="0" applyNumberFormat="1" applyFill="1" applyBorder="1" applyProtection="1">
      <protection hidden="1"/>
    </xf>
    <xf numFmtId="4" fontId="0" fillId="6" borderId="27" xfId="0" applyNumberFormat="1" applyFill="1" applyBorder="1" applyProtection="1">
      <protection hidden="1"/>
    </xf>
    <xf numFmtId="0" fontId="0" fillId="6" borderId="28" xfId="0" applyFill="1" applyBorder="1"/>
    <xf numFmtId="0" fontId="0" fillId="6" borderId="29" xfId="0" applyFill="1" applyBorder="1"/>
    <xf numFmtId="4" fontId="0" fillId="6" borderId="30" xfId="0" applyNumberFormat="1" applyFill="1" applyBorder="1" applyProtection="1">
      <protection hidden="1"/>
    </xf>
    <xf numFmtId="4" fontId="0" fillId="6" borderId="31" xfId="0" applyNumberFormat="1" applyFill="1" applyBorder="1" applyProtection="1">
      <protection hidden="1"/>
    </xf>
    <xf numFmtId="8" fontId="0" fillId="0" borderId="0" xfId="0" applyNumberFormat="1"/>
    <xf numFmtId="4" fontId="0" fillId="8" borderId="46" xfId="0" applyNumberFormat="1" applyFill="1" applyBorder="1" applyProtection="1">
      <protection hidden="1"/>
    </xf>
    <xf numFmtId="4" fontId="0" fillId="0" borderId="0" xfId="0" applyNumberFormat="1"/>
    <xf numFmtId="164" fontId="0" fillId="0" borderId="0" xfId="0" applyNumberFormat="1"/>
    <xf numFmtId="4" fontId="8" fillId="8" borderId="44" xfId="0" applyNumberFormat="1" applyFont="1" applyFill="1" applyBorder="1" applyProtection="1">
      <protection hidden="1"/>
    </xf>
    <xf numFmtId="0" fontId="8" fillId="6" borderId="0" xfId="0" applyFont="1" applyFill="1"/>
    <xf numFmtId="0" fontId="8" fillId="6" borderId="0" xfId="0" applyFont="1" applyFill="1" applyAlignment="1">
      <alignment horizontal="center"/>
    </xf>
    <xf numFmtId="0" fontId="8" fillId="6" borderId="0" xfId="0" applyFont="1" applyFill="1" applyProtection="1">
      <protection hidden="1"/>
    </xf>
    <xf numFmtId="0" fontId="8" fillId="6" borderId="0" xfId="0" applyFont="1" applyFill="1" applyAlignment="1" applyProtection="1">
      <alignment horizontal="center"/>
      <protection locked="0" hidden="1"/>
    </xf>
    <xf numFmtId="0" fontId="0" fillId="6" borderId="0" xfId="0" applyFill="1" applyAlignment="1">
      <alignment horizontal="right"/>
    </xf>
    <xf numFmtId="0" fontId="8" fillId="6" borderId="0" xfId="0" applyFont="1" applyFill="1" applyAlignment="1">
      <alignment horizontal="right"/>
    </xf>
    <xf numFmtId="0" fontId="8" fillId="6" borderId="48" xfId="0" applyFont="1" applyFill="1" applyBorder="1" applyAlignment="1" applyProtection="1">
      <alignment horizontal="left"/>
      <protection locked="0" hidden="1"/>
    </xf>
    <xf numFmtId="0" fontId="8" fillId="6" borderId="0" xfId="0" applyFont="1" applyFill="1" applyAlignment="1" applyProtection="1">
      <alignment horizontal="center"/>
      <protection hidden="1"/>
    </xf>
    <xf numFmtId="0" fontId="0" fillId="0" borderId="0" xfId="0" applyAlignment="1">
      <alignment horizontal="right"/>
    </xf>
    <xf numFmtId="0" fontId="8" fillId="6" borderId="0" xfId="0" applyFont="1" applyFill="1" applyAlignment="1" applyProtection="1">
      <alignment horizontal="left"/>
      <protection locked="0" hidden="1"/>
    </xf>
    <xf numFmtId="4" fontId="0" fillId="6" borderId="0" xfId="0" applyNumberFormat="1" applyFill="1"/>
    <xf numFmtId="165" fontId="0" fillId="9" borderId="47" xfId="0" applyNumberFormat="1" applyFill="1" applyBorder="1" applyAlignment="1" applyProtection="1">
      <alignment vertical="center"/>
      <protection locked="0" hidden="1"/>
    </xf>
    <xf numFmtId="0" fontId="8" fillId="6" borderId="0" xfId="0" applyFont="1" applyFill="1" applyAlignment="1" applyProtection="1">
      <alignment horizontal="left"/>
      <protection hidden="1"/>
    </xf>
    <xf numFmtId="166" fontId="9" fillId="6" borderId="0" xfId="0" applyNumberFormat="1" applyFont="1" applyFill="1" applyAlignment="1" applyProtection="1">
      <alignment horizontal="center"/>
      <protection hidden="1"/>
    </xf>
    <xf numFmtId="0" fontId="8" fillId="6" borderId="0" xfId="0" applyFont="1" applyFill="1" applyProtection="1">
      <protection locked="0" hidden="1"/>
    </xf>
    <xf numFmtId="166" fontId="1" fillId="6" borderId="0" xfId="0" applyNumberFormat="1" applyFont="1" applyFill="1" applyAlignment="1" applyProtection="1">
      <alignment horizontal="center"/>
      <protection hidden="1"/>
    </xf>
    <xf numFmtId="4" fontId="0" fillId="10" borderId="14" xfId="0" applyNumberFormat="1" applyFill="1" applyBorder="1" applyProtection="1">
      <protection locked="0"/>
    </xf>
    <xf numFmtId="4" fontId="0" fillId="10" borderId="15" xfId="0" applyNumberFormat="1" applyFill="1" applyBorder="1" applyProtection="1">
      <protection locked="0"/>
    </xf>
    <xf numFmtId="4" fontId="0" fillId="10" borderId="18" xfId="0" applyNumberFormat="1" applyFill="1" applyBorder="1" applyProtection="1">
      <protection locked="0"/>
    </xf>
    <xf numFmtId="4" fontId="0" fillId="10" borderId="19" xfId="0" applyNumberFormat="1" applyFill="1" applyBorder="1" applyProtection="1">
      <protection locked="0"/>
    </xf>
    <xf numFmtId="4" fontId="0" fillId="10" borderId="22" xfId="0" applyNumberFormat="1" applyFill="1" applyBorder="1" applyProtection="1">
      <protection locked="0"/>
    </xf>
    <xf numFmtId="4" fontId="0" fillId="10" borderId="23" xfId="0" applyNumberFormat="1" applyFill="1" applyBorder="1" applyProtection="1">
      <protection locked="0"/>
    </xf>
    <xf numFmtId="4" fontId="0" fillId="10" borderId="26" xfId="0" applyNumberFormat="1" applyFill="1" applyBorder="1" applyProtection="1">
      <protection locked="0"/>
    </xf>
    <xf numFmtId="4" fontId="0" fillId="10" borderId="27" xfId="0" applyNumberFormat="1" applyFill="1" applyBorder="1" applyProtection="1">
      <protection locked="0"/>
    </xf>
    <xf numFmtId="4" fontId="0" fillId="10" borderId="30" xfId="0" applyNumberFormat="1" applyFill="1" applyBorder="1" applyProtection="1">
      <protection locked="0"/>
    </xf>
    <xf numFmtId="4" fontId="0" fillId="10" borderId="31" xfId="0" applyNumberFormat="1" applyFill="1" applyBorder="1" applyProtection="1">
      <protection locked="0"/>
    </xf>
    <xf numFmtId="4" fontId="0" fillId="10" borderId="9" xfId="0" applyNumberFormat="1" applyFill="1" applyBorder="1" applyProtection="1">
      <protection locked="0"/>
    </xf>
    <xf numFmtId="4" fontId="0" fillId="10" borderId="10" xfId="0" applyNumberFormat="1" applyFill="1" applyBorder="1" applyProtection="1">
      <protection locked="0"/>
    </xf>
    <xf numFmtId="0" fontId="11" fillId="0" borderId="0" xfId="0" applyFont="1"/>
    <xf numFmtId="4" fontId="12" fillId="6" borderId="54" xfId="0" applyNumberFormat="1" applyFont="1" applyFill="1" applyBorder="1" applyProtection="1">
      <protection hidden="1"/>
    </xf>
    <xf numFmtId="0" fontId="17" fillId="0" borderId="0" xfId="0" applyFont="1" applyAlignment="1">
      <alignment vertical="center"/>
    </xf>
    <xf numFmtId="0" fontId="13" fillId="11" borderId="53" xfId="0" applyFont="1" applyFill="1" applyBorder="1" applyAlignment="1">
      <alignment horizontal="center" vertical="center" wrapText="1"/>
    </xf>
    <xf numFmtId="0" fontId="15" fillId="12" borderId="54" xfId="0" applyFont="1" applyFill="1" applyBorder="1" applyAlignment="1">
      <alignment horizontal="left"/>
    </xf>
    <xf numFmtId="0" fontId="15" fillId="12" borderId="54" xfId="0" applyFont="1" applyFill="1" applyBorder="1"/>
    <xf numFmtId="0" fontId="15" fillId="12" borderId="48" xfId="0" applyFont="1" applyFill="1" applyBorder="1" applyAlignment="1">
      <alignment horizontal="left"/>
    </xf>
    <xf numFmtId="0" fontId="15" fillId="12" borderId="48" xfId="0" applyFont="1" applyFill="1" applyBorder="1"/>
    <xf numFmtId="4" fontId="12" fillId="13" borderId="54" xfId="0" applyNumberFormat="1" applyFont="1" applyFill="1" applyBorder="1" applyProtection="1">
      <protection locked="0"/>
    </xf>
    <xf numFmtId="4" fontId="12" fillId="13" borderId="48" xfId="0" applyNumberFormat="1" applyFont="1" applyFill="1" applyBorder="1" applyProtection="1">
      <protection locked="0"/>
    </xf>
    <xf numFmtId="4" fontId="12" fillId="12" borderId="54" xfId="0" applyNumberFormat="1" applyFont="1" applyFill="1" applyBorder="1"/>
    <xf numFmtId="4" fontId="12" fillId="12" borderId="48" xfId="0" applyNumberFormat="1" applyFont="1" applyFill="1" applyBorder="1"/>
    <xf numFmtId="0" fontId="8" fillId="6" borderId="0" xfId="0" applyFont="1" applyFill="1" applyAlignment="1" applyProtection="1">
      <alignment horizontal="center"/>
      <protection locked="0" hidden="1"/>
    </xf>
    <xf numFmtId="0" fontId="0" fillId="5" borderId="1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6" borderId="7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2" fillId="8" borderId="32" xfId="0" applyFont="1" applyFill="1" applyBorder="1" applyAlignment="1">
      <alignment horizontal="center" vertical="center"/>
    </xf>
    <xf numFmtId="0" fontId="2" fillId="8" borderId="33" xfId="0" applyFont="1" applyFill="1" applyBorder="1" applyAlignment="1">
      <alignment horizontal="center" vertical="center"/>
    </xf>
    <xf numFmtId="0" fontId="2" fillId="8" borderId="40" xfId="0" applyFont="1" applyFill="1" applyBorder="1" applyAlignment="1">
      <alignment horizontal="center" vertical="center"/>
    </xf>
    <xf numFmtId="0" fontId="2" fillId="8" borderId="45" xfId="0" applyFont="1" applyFill="1" applyBorder="1" applyAlignment="1">
      <alignment horizontal="center" vertical="center"/>
    </xf>
    <xf numFmtId="4" fontId="0" fillId="8" borderId="40" xfId="0" applyNumberFormat="1" applyFill="1" applyBorder="1" applyAlignment="1" applyProtection="1">
      <alignment horizontal="center"/>
      <protection hidden="1"/>
    </xf>
    <xf numFmtId="4" fontId="0" fillId="8" borderId="41" xfId="0" applyNumberFormat="1" applyFill="1" applyBorder="1" applyAlignment="1" applyProtection="1">
      <alignment horizontal="center"/>
      <protection hidden="1"/>
    </xf>
    <xf numFmtId="0" fontId="2" fillId="3" borderId="36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8" fontId="0" fillId="3" borderId="36" xfId="0" applyNumberFormat="1" applyFill="1" applyBorder="1" applyAlignment="1" applyProtection="1">
      <alignment horizontal="center"/>
      <protection hidden="1"/>
    </xf>
    <xf numFmtId="8" fontId="0" fillId="3" borderId="25" xfId="0" applyNumberFormat="1" applyFill="1" applyBorder="1" applyAlignment="1" applyProtection="1">
      <alignment horizontal="center"/>
      <protection hidden="1"/>
    </xf>
    <xf numFmtId="0" fontId="2" fillId="4" borderId="32" xfId="0" applyFont="1" applyFill="1" applyBorder="1" applyAlignment="1">
      <alignment horizontal="center" vertical="center" wrapText="1"/>
    </xf>
    <xf numFmtId="0" fontId="2" fillId="4" borderId="33" xfId="0" applyFont="1" applyFill="1" applyBorder="1" applyAlignment="1">
      <alignment horizontal="center" vertical="center"/>
    </xf>
    <xf numFmtId="4" fontId="2" fillId="4" borderId="32" xfId="0" applyNumberFormat="1" applyFont="1" applyFill="1" applyBorder="1" applyAlignment="1" applyProtection="1">
      <alignment horizontal="center" vertical="center"/>
      <protection hidden="1"/>
    </xf>
    <xf numFmtId="4" fontId="2" fillId="4" borderId="43" xfId="0" applyNumberFormat="1" applyFont="1" applyFill="1" applyBorder="1" applyAlignment="1" applyProtection="1">
      <alignment horizontal="center" vertical="center"/>
      <protection hidden="1"/>
    </xf>
    <xf numFmtId="0" fontId="2" fillId="4" borderId="38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/>
    </xf>
    <xf numFmtId="4" fontId="2" fillId="4" borderId="36" xfId="0" applyNumberFormat="1" applyFont="1" applyFill="1" applyBorder="1" applyAlignment="1" applyProtection="1">
      <alignment horizontal="center" vertical="center" wrapText="1"/>
      <protection hidden="1"/>
    </xf>
    <xf numFmtId="4" fontId="2" fillId="4" borderId="25" xfId="0" applyNumberFormat="1" applyFont="1" applyFill="1" applyBorder="1" applyAlignment="1" applyProtection="1">
      <alignment horizontal="center" vertical="center" wrapText="1"/>
      <protection hidden="1"/>
    </xf>
    <xf numFmtId="9" fontId="2" fillId="4" borderId="38" xfId="0" applyNumberFormat="1" applyFont="1" applyFill="1" applyBorder="1" applyAlignment="1" applyProtection="1">
      <alignment horizontal="center" vertical="center"/>
      <protection hidden="1"/>
    </xf>
    <xf numFmtId="9" fontId="2" fillId="4" borderId="42" xfId="0" applyNumberFormat="1" applyFont="1" applyFill="1" applyBorder="1" applyAlignment="1" applyProtection="1">
      <alignment horizontal="center" vertical="center"/>
      <protection hidden="1"/>
    </xf>
    <xf numFmtId="0" fontId="2" fillId="8" borderId="38" xfId="0" applyFont="1" applyFill="1" applyBorder="1" applyAlignment="1">
      <alignment horizontal="center"/>
    </xf>
    <xf numFmtId="0" fontId="2" fillId="8" borderId="39" xfId="0" applyFont="1" applyFill="1" applyBorder="1" applyAlignment="1">
      <alignment horizontal="center"/>
    </xf>
    <xf numFmtId="0" fontId="2" fillId="8" borderId="42" xfId="0" applyFont="1" applyFill="1" applyBorder="1" applyAlignment="1">
      <alignment horizontal="center"/>
    </xf>
    <xf numFmtId="8" fontId="0" fillId="8" borderId="38" xfId="0" applyNumberFormat="1" applyFill="1" applyBorder="1" applyAlignment="1" applyProtection="1">
      <alignment horizontal="center" vertical="center"/>
      <protection hidden="1"/>
    </xf>
    <xf numFmtId="8" fontId="0" fillId="8" borderId="42" xfId="0" applyNumberFormat="1" applyFill="1" applyBorder="1" applyAlignment="1" applyProtection="1">
      <alignment horizontal="center" vertical="center"/>
      <protection hidden="1"/>
    </xf>
    <xf numFmtId="8" fontId="0" fillId="8" borderId="32" xfId="0" applyNumberFormat="1" applyFill="1" applyBorder="1" applyAlignment="1" applyProtection="1">
      <alignment horizontal="center" vertical="center"/>
      <protection hidden="1"/>
    </xf>
    <xf numFmtId="8" fontId="0" fillId="8" borderId="43" xfId="0" applyNumberFormat="1" applyFill="1" applyBorder="1" applyAlignment="1" applyProtection="1">
      <alignment horizontal="center" vertical="center"/>
      <protection hidden="1"/>
    </xf>
    <xf numFmtId="0" fontId="7" fillId="8" borderId="32" xfId="0" applyFont="1" applyFill="1" applyBorder="1" applyAlignment="1">
      <alignment horizontal="center"/>
    </xf>
    <xf numFmtId="0" fontId="7" fillId="8" borderId="33" xfId="0" applyFont="1" applyFill="1" applyBorder="1" applyAlignment="1">
      <alignment horizontal="center"/>
    </xf>
    <xf numFmtId="0" fontId="7" fillId="8" borderId="43" xfId="0" applyFont="1" applyFill="1" applyBorder="1" applyAlignment="1">
      <alignment horizontal="center"/>
    </xf>
    <xf numFmtId="8" fontId="0" fillId="8" borderId="40" xfId="0" applyNumberFormat="1" applyFill="1" applyBorder="1" applyAlignment="1" applyProtection="1">
      <alignment horizontal="center"/>
      <protection hidden="1"/>
    </xf>
    <xf numFmtId="8" fontId="0" fillId="8" borderId="41" xfId="0" applyNumberFormat="1" applyFill="1" applyBorder="1" applyAlignment="1" applyProtection="1">
      <alignment horizontal="center"/>
      <protection hidden="1"/>
    </xf>
    <xf numFmtId="0" fontId="2" fillId="3" borderId="40" xfId="0" applyFont="1" applyFill="1" applyBorder="1" applyAlignment="1">
      <alignment horizontal="center"/>
    </xf>
    <xf numFmtId="0" fontId="2" fillId="3" borderId="45" xfId="0" applyFont="1" applyFill="1" applyBorder="1" applyAlignment="1">
      <alignment horizontal="center"/>
    </xf>
    <xf numFmtId="8" fontId="2" fillId="3" borderId="40" xfId="0" applyNumberFormat="1" applyFont="1" applyFill="1" applyBorder="1" applyAlignment="1" applyProtection="1">
      <alignment horizontal="center"/>
      <protection hidden="1"/>
    </xf>
    <xf numFmtId="8" fontId="2" fillId="3" borderId="41" xfId="0" applyNumberFormat="1" applyFont="1" applyFill="1" applyBorder="1" applyAlignment="1" applyProtection="1">
      <alignment horizontal="center"/>
      <protection hidden="1"/>
    </xf>
    <xf numFmtId="0" fontId="2" fillId="3" borderId="32" xfId="0" applyFont="1" applyFill="1" applyBorder="1" applyAlignment="1">
      <alignment horizontal="center"/>
    </xf>
    <xf numFmtId="0" fontId="2" fillId="3" borderId="33" xfId="0" applyFont="1" applyFill="1" applyBorder="1" applyAlignment="1">
      <alignment horizontal="center"/>
    </xf>
    <xf numFmtId="8" fontId="0" fillId="3" borderId="34" xfId="0" applyNumberFormat="1" applyFill="1" applyBorder="1" applyAlignment="1" applyProtection="1">
      <alignment horizontal="center"/>
      <protection hidden="1"/>
    </xf>
    <xf numFmtId="8" fontId="0" fillId="3" borderId="35" xfId="0" applyNumberFormat="1" applyFill="1" applyBorder="1" applyAlignment="1" applyProtection="1">
      <alignment horizontal="center"/>
      <protection hidden="1"/>
    </xf>
    <xf numFmtId="0" fontId="2" fillId="7" borderId="36" xfId="0" applyFont="1" applyFill="1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8" fontId="0" fillId="7" borderId="36" xfId="0" applyNumberFormat="1" applyFill="1" applyBorder="1" applyAlignment="1" applyProtection="1">
      <alignment horizontal="center"/>
      <protection hidden="1"/>
    </xf>
    <xf numFmtId="8" fontId="0" fillId="7" borderId="25" xfId="0" applyNumberFormat="1" applyFill="1" applyBorder="1" applyAlignment="1" applyProtection="1">
      <alignment horizontal="center"/>
      <protection hidden="1"/>
    </xf>
    <xf numFmtId="0" fontId="2" fillId="8" borderId="32" xfId="0" applyFont="1" applyFill="1" applyBorder="1" applyAlignment="1">
      <alignment horizontal="center"/>
    </xf>
    <xf numFmtId="0" fontId="2" fillId="8" borderId="33" xfId="0" applyFont="1" applyFill="1" applyBorder="1" applyAlignment="1">
      <alignment horizontal="center"/>
    </xf>
    <xf numFmtId="0" fontId="2" fillId="8" borderId="43" xfId="0" applyFont="1" applyFill="1" applyBorder="1" applyAlignment="1">
      <alignment horizontal="center"/>
    </xf>
    <xf numFmtId="4" fontId="0" fillId="8" borderId="34" xfId="0" applyNumberFormat="1" applyFill="1" applyBorder="1" applyAlignment="1" applyProtection="1">
      <alignment horizontal="center"/>
      <protection hidden="1"/>
    </xf>
    <xf numFmtId="4" fontId="0" fillId="8" borderId="35" xfId="0" applyNumberFormat="1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9" fontId="2" fillId="4" borderId="36" xfId="0" applyNumberFormat="1" applyFont="1" applyFill="1" applyBorder="1" applyAlignment="1" applyProtection="1">
      <alignment horizontal="center" vertical="center"/>
      <protection hidden="1"/>
    </xf>
    <xf numFmtId="9" fontId="2" fillId="4" borderId="25" xfId="0" applyNumberFormat="1" applyFont="1" applyFill="1" applyBorder="1" applyAlignment="1" applyProtection="1">
      <alignment horizontal="center" vertical="center"/>
      <protection hidden="1"/>
    </xf>
    <xf numFmtId="0" fontId="2" fillId="4" borderId="36" xfId="0" applyFont="1" applyFill="1" applyBorder="1" applyAlignment="1">
      <alignment horizontal="center" vertical="center" wrapText="1"/>
    </xf>
    <xf numFmtId="8" fontId="0" fillId="4" borderId="36" xfId="0" applyNumberFormat="1" applyFill="1" applyBorder="1" applyAlignment="1" applyProtection="1">
      <alignment horizontal="center" vertical="center" wrapText="1"/>
      <protection hidden="1"/>
    </xf>
    <xf numFmtId="8" fontId="0" fillId="4" borderId="25" xfId="0" applyNumberFormat="1" applyFill="1" applyBorder="1" applyAlignment="1" applyProtection="1">
      <alignment horizontal="center" vertical="center" wrapText="1"/>
      <protection hidden="1"/>
    </xf>
    <xf numFmtId="0" fontId="0" fillId="5" borderId="3" xfId="0" applyFill="1" applyBorder="1" applyAlignment="1">
      <alignment horizontal="center"/>
    </xf>
    <xf numFmtId="0" fontId="0" fillId="5" borderId="0" xfId="0" applyFill="1" applyAlignment="1">
      <alignment horizontal="center"/>
    </xf>
    <xf numFmtId="0" fontId="0" fillId="5" borderId="4" xfId="0" applyFill="1" applyBorder="1" applyAlignment="1">
      <alignment horizontal="center"/>
    </xf>
    <xf numFmtId="0" fontId="8" fillId="6" borderId="49" xfId="0" applyFont="1" applyFill="1" applyBorder="1" applyAlignment="1" applyProtection="1">
      <alignment horizontal="left"/>
      <protection locked="0" hidden="1"/>
    </xf>
    <xf numFmtId="0" fontId="8" fillId="6" borderId="51" xfId="0" applyFont="1" applyFill="1" applyBorder="1" applyAlignment="1" applyProtection="1">
      <alignment horizontal="left"/>
      <protection locked="0" hidden="1"/>
    </xf>
    <xf numFmtId="0" fontId="8" fillId="6" borderId="50" xfId="0" applyFont="1" applyFill="1" applyBorder="1" applyAlignment="1" applyProtection="1">
      <alignment horizontal="left"/>
      <protection locked="0" hidden="1"/>
    </xf>
    <xf numFmtId="0" fontId="8" fillId="6" borderId="49" xfId="0" applyFont="1" applyFill="1" applyBorder="1" applyAlignment="1" applyProtection="1">
      <alignment horizontal="center"/>
      <protection hidden="1"/>
    </xf>
    <xf numFmtId="0" fontId="8" fillId="6" borderId="50" xfId="0" applyFont="1" applyFill="1" applyBorder="1" applyAlignment="1" applyProtection="1">
      <alignment horizontal="center"/>
      <protection hidden="1"/>
    </xf>
    <xf numFmtId="0" fontId="8" fillId="6" borderId="0" xfId="0" applyFont="1" applyFill="1" applyAlignment="1" applyProtection="1">
      <alignment horizontal="left"/>
      <protection hidden="1"/>
    </xf>
    <xf numFmtId="4" fontId="8" fillId="8" borderId="36" xfId="0" applyNumberFormat="1" applyFont="1" applyFill="1" applyBorder="1" applyAlignment="1" applyProtection="1">
      <alignment horizontal="center" vertical="center" wrapText="1"/>
      <protection hidden="1"/>
    </xf>
    <xf numFmtId="4" fontId="8" fillId="8" borderId="25" xfId="0" applyNumberFormat="1" applyFont="1" applyFill="1" applyBorder="1" applyAlignment="1" applyProtection="1">
      <alignment horizontal="center" vertical="center" wrapText="1"/>
      <protection hidden="1"/>
    </xf>
    <xf numFmtId="0" fontId="0" fillId="6" borderId="7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6" fontId="9" fillId="6" borderId="49" xfId="0" applyNumberFormat="1" applyFont="1" applyFill="1" applyBorder="1" applyAlignment="1" applyProtection="1">
      <alignment horizontal="center"/>
      <protection hidden="1"/>
    </xf>
    <xf numFmtId="166" fontId="9" fillId="6" borderId="50" xfId="0" applyNumberFormat="1" applyFont="1" applyFill="1" applyBorder="1" applyAlignment="1" applyProtection="1">
      <alignment horizontal="center"/>
      <protection hidden="1"/>
    </xf>
    <xf numFmtId="0" fontId="2" fillId="8" borderId="36" xfId="0" applyFont="1" applyFill="1" applyBorder="1" applyAlignment="1">
      <alignment horizontal="center" vertical="center" wrapText="1"/>
    </xf>
    <xf numFmtId="0" fontId="2" fillId="8" borderId="37" xfId="0" applyFont="1" applyFill="1" applyBorder="1" applyAlignment="1">
      <alignment horizontal="center" vertical="center" wrapText="1"/>
    </xf>
    <xf numFmtId="0" fontId="2" fillId="8" borderId="25" xfId="0" applyFont="1" applyFill="1" applyBorder="1" applyAlignment="1">
      <alignment horizontal="center" vertical="center" wrapText="1"/>
    </xf>
    <xf numFmtId="0" fontId="8" fillId="6" borderId="49" xfId="0" applyFont="1" applyFill="1" applyBorder="1" applyAlignment="1" applyProtection="1">
      <alignment horizontal="left"/>
      <protection hidden="1"/>
    </xf>
    <xf numFmtId="0" fontId="8" fillId="6" borderId="51" xfId="0" applyFont="1" applyFill="1" applyBorder="1" applyAlignment="1" applyProtection="1">
      <alignment horizontal="left"/>
      <protection hidden="1"/>
    </xf>
    <xf numFmtId="0" fontId="8" fillId="6" borderId="50" xfId="0" applyFont="1" applyFill="1" applyBorder="1" applyAlignment="1" applyProtection="1">
      <alignment horizontal="left"/>
      <protection hidden="1"/>
    </xf>
    <xf numFmtId="0" fontId="15" fillId="12" borderId="48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13" fillId="11" borderId="52" xfId="0" applyFont="1" applyFill="1" applyBorder="1" applyAlignment="1">
      <alignment horizontal="center" vertical="center" wrapText="1"/>
    </xf>
    <xf numFmtId="0" fontId="13" fillId="11" borderId="53" xfId="0" applyFont="1" applyFill="1" applyBorder="1" applyAlignment="1">
      <alignment horizontal="center" vertical="center" wrapText="1"/>
    </xf>
    <xf numFmtId="0" fontId="13" fillId="11" borderId="48" xfId="0" applyFont="1" applyFill="1" applyBorder="1" applyAlignment="1">
      <alignment horizontal="center" vertical="center"/>
    </xf>
    <xf numFmtId="0" fontId="15" fillId="12" borderId="48" xfId="0" applyFont="1" applyFill="1" applyBorder="1" applyAlignment="1">
      <alignment horizontal="left" vertical="center"/>
    </xf>
  </cellXfs>
  <cellStyles count="1">
    <cellStyle name="Normal" xfId="0" builtinId="0"/>
  </cellStyles>
  <dxfs count="7">
    <dxf>
      <fill>
        <patternFill>
          <bgColor rgb="FFFFFF00"/>
        </patternFill>
      </fill>
    </dxf>
    <dxf>
      <font>
        <color rgb="FFDDC9A3"/>
      </font>
    </dxf>
    <dxf>
      <font>
        <color rgb="FFDDC9A3"/>
      </font>
    </dxf>
    <dxf>
      <font>
        <color rgb="FFECE1CA"/>
      </font>
    </dxf>
    <dxf>
      <font>
        <color rgb="FFECE1CA"/>
      </font>
    </dxf>
    <dxf>
      <font>
        <color rgb="FFECE1CA"/>
      </font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D9DADB"/>
      <color rgb="FFF1E9DA"/>
      <color rgb="FFE6D3BB"/>
      <color rgb="FFECE1CA"/>
      <color rgb="FF54565A"/>
      <color rgb="FFBC955C"/>
      <color rgb="FFFFFF99"/>
      <color rgb="FFFFFF66"/>
      <color rgb="FFDDC9A3"/>
      <color rgb="FFAB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Drop" dropLines="10" dropStyle="combo" dx="26" fmlaLink="$D$15" fmlaRange="#REF!" noThreeD="1" sel="0" val="0"/>
</file>

<file path=xl/ctrlProps/ctrlProp2.xml><?xml version="1.0" encoding="utf-8"?>
<formControlPr xmlns="http://schemas.microsoft.com/office/spreadsheetml/2009/9/main" objectType="Drop" dropLines="10" dropStyle="combo" dx="26" fmlaLink="$D$10" fmlaRange="#REF!" noThreeD="1" sel="0" val="0"/>
</file>

<file path=xl/ctrlProps/ctrlProp3.xml><?xml version="1.0" encoding="utf-8"?>
<formControlPr xmlns="http://schemas.microsoft.com/office/spreadsheetml/2009/9/main" objectType="Drop" dropStyle="combo" dx="26" fmlaLink="H3" fmlaRange="#REF!" noThreeD="1" sel="0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13</xdr:row>
          <xdr:rowOff>175260</xdr:rowOff>
        </xdr:from>
        <xdr:to>
          <xdr:col>5</xdr:col>
          <xdr:colOff>784860</xdr:colOff>
          <xdr:row>16</xdr:row>
          <xdr:rowOff>38100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18</xdr:row>
          <xdr:rowOff>30480</xdr:rowOff>
        </xdr:from>
        <xdr:to>
          <xdr:col>6</xdr:col>
          <xdr:colOff>1181100</xdr:colOff>
          <xdr:row>22</xdr:row>
          <xdr:rowOff>137160</xdr:rowOff>
        </xdr:to>
        <xdr:sp macro="" textlink="">
          <xdr:nvSpPr>
            <xdr:cNvPr id="1070" name="CheckBox1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10</xdr:row>
          <xdr:rowOff>7620</xdr:rowOff>
        </xdr:from>
        <xdr:to>
          <xdr:col>4</xdr:col>
          <xdr:colOff>914400</xdr:colOff>
          <xdr:row>11</xdr:row>
          <xdr:rowOff>22860</xdr:rowOff>
        </xdr:to>
        <xdr:sp macro="" textlink="">
          <xdr:nvSpPr>
            <xdr:cNvPr id="1073" name="Drop Down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175260</xdr:rowOff>
        </xdr:from>
        <xdr:to>
          <xdr:col>7</xdr:col>
          <xdr:colOff>990600</xdr:colOff>
          <xdr:row>4</xdr:row>
          <xdr:rowOff>38100</xdr:rowOff>
        </xdr:to>
        <xdr:sp macro="" textlink="">
          <xdr:nvSpPr>
            <xdr:cNvPr id="1075" name="Drop Down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906781</xdr:colOff>
      <xdr:row>2</xdr:row>
      <xdr:rowOff>87040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606040" cy="483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38C7A-C159-4891-ADA9-37C25E0C2072}">
  <sheetPr codeName="Hoja1"/>
  <dimension ref="A1:XFC70"/>
  <sheetViews>
    <sheetView topLeftCell="B4" zoomScale="80" zoomScaleNormal="80" workbookViewId="0">
      <selection activeCell="C6" sqref="C6"/>
    </sheetView>
  </sheetViews>
  <sheetFormatPr baseColWidth="10" defaultColWidth="0" defaultRowHeight="14.4" zeroHeight="1" x14ac:dyDescent="0.55000000000000004"/>
  <cols>
    <col min="1" max="1" width="0" hidden="1" customWidth="1"/>
    <col min="2" max="2" width="0.68359375" customWidth="1"/>
    <col min="3" max="3" width="47" bestFit="1" customWidth="1"/>
    <col min="4" max="4" width="18.3125" customWidth="1"/>
    <col min="5" max="5" width="25.41796875" customWidth="1"/>
    <col min="6" max="6" width="16.3125" customWidth="1"/>
    <col min="7" max="7" width="18.1015625" customWidth="1"/>
    <col min="8" max="8" width="18.1015625" bestFit="1" customWidth="1"/>
    <col min="9" max="9" width="18.68359375" customWidth="1"/>
    <col min="10" max="10" width="0.5234375" style="7" customWidth="1"/>
    <col min="11" max="11" width="18.5234375" hidden="1"/>
    <col min="12" max="12" width="13.41796875" hidden="1"/>
    <col min="13" max="16383" width="11.41796875" hidden="1"/>
    <col min="16384" max="16384" width="0.68359375" hidden="1" customWidth="1"/>
  </cols>
  <sheetData>
    <row r="1" spans="2:10" ht="15" hidden="1" thickTop="1" thickBot="1" x14ac:dyDescent="0.6">
      <c r="B1" s="33"/>
      <c r="C1" s="37" t="s">
        <v>52</v>
      </c>
      <c r="D1" s="142" t="str">
        <f ca="1">"SEDUMA/IMPGEI/ANUAL/"&amp;TEXT(DAY(H1),"00")&amp;"-"&amp;TEXT(MONTH(H1),"00")&amp;"-"&amp;YEAR(H1)&amp;"/000000"</f>
        <v>SEDUMA/IMPGEI/ANUAL/23-01-2026/000000</v>
      </c>
      <c r="E1" s="143"/>
      <c r="F1" s="35" t="s">
        <v>51</v>
      </c>
      <c r="G1" s="38" t="s">
        <v>53</v>
      </c>
      <c r="H1" s="155">
        <f ca="1">TODAY()</f>
        <v>46045</v>
      </c>
      <c r="I1" s="156"/>
      <c r="J1" s="33"/>
    </row>
    <row r="2" spans="2:10" ht="14.7" hidden="1" thickTop="1" x14ac:dyDescent="0.55000000000000004">
      <c r="B2" s="33"/>
      <c r="C2" s="37"/>
      <c r="D2" s="40"/>
      <c r="E2" s="40"/>
      <c r="F2" s="35"/>
      <c r="G2" s="38"/>
      <c r="H2" s="46"/>
      <c r="I2" s="46"/>
      <c r="J2" s="33"/>
    </row>
    <row r="3" spans="2:10" hidden="1" x14ac:dyDescent="0.55000000000000004">
      <c r="B3" s="33"/>
      <c r="C3" s="37"/>
      <c r="D3" s="40"/>
      <c r="E3" s="40"/>
      <c r="F3" s="35"/>
      <c r="H3" s="48">
        <v>1</v>
      </c>
      <c r="I3" s="46"/>
      <c r="J3" s="33"/>
    </row>
    <row r="4" spans="2:10" x14ac:dyDescent="0.55000000000000004">
      <c r="B4" s="33"/>
      <c r="C4" s="37"/>
      <c r="D4" s="40"/>
      <c r="E4" s="40"/>
      <c r="F4" s="35"/>
      <c r="G4" s="38" t="s">
        <v>60</v>
      </c>
      <c r="H4" s="46"/>
      <c r="I4" s="46"/>
      <c r="J4" s="33"/>
    </row>
    <row r="5" spans="2:10" ht="14.7" thickBot="1" x14ac:dyDescent="0.6">
      <c r="B5" s="33"/>
      <c r="C5" s="38"/>
      <c r="D5" s="33"/>
      <c r="E5" s="33"/>
      <c r="F5" s="33"/>
      <c r="G5" s="33"/>
      <c r="H5" s="33"/>
      <c r="I5" s="33"/>
      <c r="J5" s="33"/>
    </row>
    <row r="6" spans="2:10" ht="15" thickTop="1" thickBot="1" x14ac:dyDescent="0.6">
      <c r="B6" s="7"/>
      <c r="C6" s="37" t="s">
        <v>58</v>
      </c>
      <c r="D6" s="139"/>
      <c r="E6" s="140"/>
      <c r="F6" s="140"/>
      <c r="G6" s="140"/>
      <c r="H6" s="141"/>
      <c r="I6" s="33"/>
      <c r="J6" s="33"/>
    </row>
    <row r="7" spans="2:10" ht="15" thickTop="1" thickBot="1" x14ac:dyDescent="0.6">
      <c r="B7" s="7"/>
      <c r="C7" s="37"/>
      <c r="D7" s="33"/>
      <c r="E7" s="33"/>
      <c r="F7" s="33"/>
      <c r="G7" s="33"/>
      <c r="H7" s="33"/>
      <c r="I7" s="33"/>
      <c r="J7" s="33"/>
    </row>
    <row r="8" spans="2:10" ht="15" thickTop="1" thickBot="1" x14ac:dyDescent="0.6">
      <c r="B8" s="7"/>
      <c r="C8" s="37" t="s">
        <v>61</v>
      </c>
      <c r="D8" s="139"/>
      <c r="E8" s="140"/>
      <c r="F8" s="140"/>
      <c r="G8" s="140"/>
      <c r="H8" s="141"/>
      <c r="I8" s="33"/>
      <c r="J8" s="33"/>
    </row>
    <row r="9" spans="2:10" ht="14.7" thickTop="1" x14ac:dyDescent="0.55000000000000004">
      <c r="B9" s="7"/>
      <c r="C9" s="37"/>
      <c r="D9" s="33"/>
      <c r="E9" s="33"/>
      <c r="F9" s="33"/>
      <c r="G9" s="33"/>
      <c r="H9" s="33"/>
      <c r="I9" s="33"/>
      <c r="J9" s="33"/>
    </row>
    <row r="10" spans="2:10" hidden="1" x14ac:dyDescent="0.55000000000000004">
      <c r="B10" s="7"/>
      <c r="C10" s="37"/>
      <c r="D10" s="45">
        <v>1</v>
      </c>
      <c r="E10" s="42"/>
      <c r="F10" s="42"/>
      <c r="G10" s="42"/>
      <c r="H10" s="42"/>
      <c r="I10" s="33"/>
      <c r="J10" s="33"/>
    </row>
    <row r="11" spans="2:10" x14ac:dyDescent="0.55000000000000004">
      <c r="B11" s="7"/>
      <c r="C11" s="37" t="s">
        <v>59</v>
      </c>
      <c r="D11" s="144"/>
      <c r="E11" s="144"/>
      <c r="F11" s="144"/>
      <c r="G11" s="144"/>
      <c r="H11" s="42"/>
      <c r="I11" s="33"/>
      <c r="J11" s="33"/>
    </row>
    <row r="12" spans="2:10" ht="14.7" thickBot="1" x14ac:dyDescent="0.6">
      <c r="B12" s="7"/>
      <c r="C12" s="41"/>
      <c r="D12" s="73"/>
      <c r="E12" s="73"/>
      <c r="F12" s="73"/>
      <c r="G12" s="73"/>
      <c r="H12" s="73"/>
      <c r="I12" s="33"/>
      <c r="J12" s="33"/>
    </row>
    <row r="13" spans="2:10" ht="15" thickTop="1" thickBot="1" x14ac:dyDescent="0.6">
      <c r="B13" s="7"/>
      <c r="C13" s="37" t="s">
        <v>56</v>
      </c>
      <c r="D13" s="38" t="s">
        <v>55</v>
      </c>
      <c r="E13" s="39"/>
      <c r="F13" s="34"/>
      <c r="G13" s="38" t="s">
        <v>54</v>
      </c>
      <c r="H13" s="39"/>
      <c r="I13" s="33"/>
      <c r="J13" s="33"/>
    </row>
    <row r="14" spans="2:10" ht="15" customHeight="1" thickTop="1" x14ac:dyDescent="0.55000000000000004">
      <c r="B14" s="7"/>
      <c r="C14" s="37"/>
      <c r="D14" s="33"/>
      <c r="E14" s="40"/>
      <c r="F14" s="34"/>
      <c r="G14" s="33"/>
      <c r="H14" s="40"/>
      <c r="I14" s="34"/>
      <c r="J14" s="33"/>
    </row>
    <row r="15" spans="2:10" hidden="1" x14ac:dyDescent="0.55000000000000004">
      <c r="B15" s="7"/>
      <c r="C15" s="37"/>
      <c r="D15" s="73">
        <v>1</v>
      </c>
      <c r="E15" s="73"/>
      <c r="F15" s="73"/>
      <c r="G15" s="73"/>
      <c r="H15" s="33"/>
      <c r="I15" s="33"/>
      <c r="J15" s="33"/>
    </row>
    <row r="16" spans="2:10" x14ac:dyDescent="0.55000000000000004">
      <c r="B16" s="7"/>
      <c r="C16" s="37" t="s">
        <v>41</v>
      </c>
      <c r="D16" s="40"/>
      <c r="E16" s="36"/>
      <c r="F16" s="36"/>
      <c r="G16" s="36"/>
      <c r="H16" s="33"/>
      <c r="I16" s="33"/>
      <c r="J16" s="33"/>
    </row>
    <row r="17" spans="2:12" ht="14.7" thickBot="1" x14ac:dyDescent="0.6">
      <c r="B17" s="7"/>
      <c r="D17" s="34"/>
      <c r="E17" s="34"/>
      <c r="F17" s="34"/>
      <c r="G17" s="34"/>
      <c r="H17" s="33"/>
      <c r="I17" s="33"/>
      <c r="J17" s="33"/>
    </row>
    <row r="18" spans="2:12" ht="15" thickTop="1" thickBot="1" x14ac:dyDescent="0.6">
      <c r="B18" s="7"/>
      <c r="C18" s="37" t="s">
        <v>57</v>
      </c>
      <c r="D18" s="160" t="str">
        <f>IF(D15=1,"",VLOOKUP(D15,#REF!,3,0))</f>
        <v/>
      </c>
      <c r="E18" s="161"/>
      <c r="F18" s="161"/>
      <c r="G18" s="162"/>
      <c r="H18" s="33"/>
      <c r="I18" s="33"/>
      <c r="J18" s="33"/>
    </row>
    <row r="19" spans="2:12" ht="14.7" thickTop="1" x14ac:dyDescent="0.55000000000000004">
      <c r="B19" s="7"/>
      <c r="C19" s="37"/>
      <c r="D19" s="45"/>
      <c r="E19" s="45"/>
      <c r="F19" s="45"/>
      <c r="G19" s="45"/>
      <c r="H19" s="33"/>
      <c r="I19" s="33"/>
      <c r="J19" s="33"/>
    </row>
    <row r="20" spans="2:12" x14ac:dyDescent="0.55000000000000004">
      <c r="B20" s="7"/>
      <c r="C20" s="37"/>
      <c r="D20" s="33"/>
      <c r="E20" s="33"/>
      <c r="F20" s="33"/>
      <c r="G20" s="33"/>
      <c r="H20" s="33"/>
      <c r="I20" s="33"/>
      <c r="J20" s="33"/>
    </row>
    <row r="21" spans="2:12" x14ac:dyDescent="0.55000000000000004">
      <c r="B21" s="7"/>
      <c r="C21" s="7"/>
      <c r="D21" s="33"/>
      <c r="E21" s="33"/>
      <c r="F21" s="33"/>
      <c r="G21" s="33"/>
      <c r="H21" s="33"/>
      <c r="I21" s="33"/>
      <c r="J21" s="33"/>
    </row>
    <row r="22" spans="2:12" ht="20.25" hidden="1" customHeight="1" x14ac:dyDescent="0.55000000000000004">
      <c r="B22" s="7"/>
      <c r="C22" s="7"/>
      <c r="D22" s="33"/>
      <c r="E22" s="33"/>
      <c r="F22" s="33"/>
      <c r="G22" s="47" t="b">
        <v>0</v>
      </c>
      <c r="H22" s="33"/>
      <c r="I22" s="33"/>
      <c r="J22" s="33"/>
    </row>
    <row r="23" spans="2:12" ht="14.7" thickBot="1" x14ac:dyDescent="0.6">
      <c r="B23" s="7"/>
      <c r="C23" s="7"/>
      <c r="D23" s="7"/>
      <c r="E23" s="7"/>
      <c r="F23" s="7"/>
      <c r="G23" s="7"/>
      <c r="H23" s="7"/>
      <c r="I23" s="7"/>
    </row>
    <row r="24" spans="2:12" ht="23.25" customHeight="1" thickBot="1" x14ac:dyDescent="0.6">
      <c r="B24" s="7"/>
      <c r="C24" s="79" t="s">
        <v>49</v>
      </c>
      <c r="D24" s="79"/>
      <c r="E24" s="79"/>
      <c r="F24" s="79"/>
      <c r="G24" s="79"/>
      <c r="H24" s="79"/>
      <c r="I24" s="44"/>
      <c r="L24" s="31"/>
    </row>
    <row r="25" spans="2:12" ht="2.25" customHeight="1" x14ac:dyDescent="0.55000000000000004">
      <c r="B25" s="7"/>
      <c r="C25" s="79"/>
      <c r="D25" s="79"/>
      <c r="E25" s="79"/>
      <c r="F25" s="79"/>
      <c r="G25" s="79"/>
      <c r="H25" s="79"/>
      <c r="I25" s="7"/>
      <c r="L25" s="31"/>
    </row>
    <row r="26" spans="2:12" ht="14.7" thickBot="1" x14ac:dyDescent="0.6">
      <c r="B26" s="7"/>
      <c r="C26" s="7"/>
      <c r="D26" s="7"/>
      <c r="E26" s="7"/>
      <c r="F26" s="7"/>
      <c r="G26" s="7"/>
      <c r="H26" s="7"/>
      <c r="I26" s="7"/>
    </row>
    <row r="27" spans="2:12" ht="18" customHeight="1" x14ac:dyDescent="0.55000000000000004">
      <c r="B27" s="7"/>
      <c r="C27" s="151" t="s">
        <v>0</v>
      </c>
      <c r="D27" s="151" t="s">
        <v>1</v>
      </c>
      <c r="E27" s="153" t="s">
        <v>6</v>
      </c>
      <c r="F27" s="149" t="s">
        <v>2</v>
      </c>
      <c r="G27" s="150"/>
      <c r="H27" s="149" t="s">
        <v>5</v>
      </c>
      <c r="I27" s="150"/>
    </row>
    <row r="28" spans="2:12" ht="30" customHeight="1" x14ac:dyDescent="0.55000000000000004">
      <c r="B28" s="7"/>
      <c r="C28" s="152"/>
      <c r="D28" s="152"/>
      <c r="E28" s="154"/>
      <c r="F28" s="1" t="s">
        <v>3</v>
      </c>
      <c r="G28" s="2" t="s">
        <v>4</v>
      </c>
      <c r="H28" s="1" t="s">
        <v>3</v>
      </c>
      <c r="I28" s="2" t="s">
        <v>4</v>
      </c>
    </row>
    <row r="29" spans="2:12" ht="16.8" x14ac:dyDescent="0.75">
      <c r="B29" s="7"/>
      <c r="C29" s="8" t="s">
        <v>7</v>
      </c>
      <c r="D29" s="8" t="s">
        <v>24</v>
      </c>
      <c r="E29" s="9">
        <v>1</v>
      </c>
      <c r="F29" s="49"/>
      <c r="G29" s="50"/>
      <c r="H29" s="10" t="str">
        <f>IF(F29="","",+F29*$E29)</f>
        <v/>
      </c>
      <c r="I29" s="11" t="str">
        <f t="shared" ref="I29:I47" si="0">IF(G29="","",+G29*$E29)</f>
        <v/>
      </c>
    </row>
    <row r="30" spans="2:12" ht="16.8" x14ac:dyDescent="0.75">
      <c r="B30" s="7"/>
      <c r="C30" s="8" t="s">
        <v>8</v>
      </c>
      <c r="D30" s="8" t="s">
        <v>25</v>
      </c>
      <c r="E30" s="9">
        <v>28</v>
      </c>
      <c r="F30" s="49"/>
      <c r="G30" s="50"/>
      <c r="H30" s="10" t="str">
        <f>IF(F30="","",+F30*$E30)</f>
        <v/>
      </c>
      <c r="I30" s="11" t="str">
        <f t="shared" si="0"/>
        <v/>
      </c>
    </row>
    <row r="31" spans="2:12" ht="16.8" x14ac:dyDescent="0.75">
      <c r="B31" s="7"/>
      <c r="C31" s="12" t="s">
        <v>9</v>
      </c>
      <c r="D31" s="12" t="s">
        <v>26</v>
      </c>
      <c r="E31" s="13">
        <v>273</v>
      </c>
      <c r="F31" s="51"/>
      <c r="G31" s="52"/>
      <c r="H31" s="14" t="str">
        <f t="shared" ref="H31:H47" si="1">IF(F31="","",+F31*$E31)</f>
        <v/>
      </c>
      <c r="I31" s="15" t="str">
        <f t="shared" si="0"/>
        <v/>
      </c>
    </row>
    <row r="32" spans="2:12" x14ac:dyDescent="0.55000000000000004">
      <c r="B32" s="7"/>
      <c r="C32" s="147" t="s">
        <v>10</v>
      </c>
      <c r="D32" s="16" t="s">
        <v>13</v>
      </c>
      <c r="E32" s="17">
        <v>14590</v>
      </c>
      <c r="F32" s="53"/>
      <c r="G32" s="54"/>
      <c r="H32" s="18" t="str">
        <f t="shared" si="1"/>
        <v/>
      </c>
      <c r="I32" s="19" t="str">
        <f t="shared" si="0"/>
        <v/>
      </c>
    </row>
    <row r="33" spans="2:9" x14ac:dyDescent="0.55000000000000004">
      <c r="B33" s="7"/>
      <c r="C33" s="147"/>
      <c r="D33" s="20" t="s">
        <v>14</v>
      </c>
      <c r="E33" s="21">
        <v>770</v>
      </c>
      <c r="F33" s="55"/>
      <c r="G33" s="56"/>
      <c r="H33" s="22" t="str">
        <f t="shared" si="1"/>
        <v/>
      </c>
      <c r="I33" s="23" t="str">
        <f t="shared" si="0"/>
        <v/>
      </c>
    </row>
    <row r="34" spans="2:9" x14ac:dyDescent="0.55000000000000004">
      <c r="B34" s="7"/>
      <c r="C34" s="147"/>
      <c r="D34" s="20" t="s">
        <v>15</v>
      </c>
      <c r="E34" s="21">
        <v>1599</v>
      </c>
      <c r="F34" s="55"/>
      <c r="G34" s="56"/>
      <c r="H34" s="22" t="str">
        <f t="shared" si="1"/>
        <v/>
      </c>
      <c r="I34" s="23" t="str">
        <f t="shared" si="0"/>
        <v/>
      </c>
    </row>
    <row r="35" spans="2:9" x14ac:dyDescent="0.55000000000000004">
      <c r="B35" s="7"/>
      <c r="C35" s="147"/>
      <c r="D35" s="20" t="s">
        <v>16</v>
      </c>
      <c r="E35" s="21">
        <v>3744</v>
      </c>
      <c r="F35" s="55"/>
      <c r="G35" s="56"/>
      <c r="H35" s="22" t="str">
        <f t="shared" si="1"/>
        <v/>
      </c>
      <c r="I35" s="23" t="str">
        <f t="shared" si="0"/>
        <v/>
      </c>
    </row>
    <row r="36" spans="2:9" x14ac:dyDescent="0.55000000000000004">
      <c r="B36" s="7"/>
      <c r="C36" s="147"/>
      <c r="D36" s="20" t="s">
        <v>17</v>
      </c>
      <c r="E36" s="21">
        <v>1526</v>
      </c>
      <c r="F36" s="55"/>
      <c r="G36" s="56"/>
      <c r="H36" s="22" t="str">
        <f t="shared" si="1"/>
        <v/>
      </c>
      <c r="I36" s="23" t="str">
        <f t="shared" si="0"/>
        <v/>
      </c>
    </row>
    <row r="37" spans="2:9" x14ac:dyDescent="0.55000000000000004">
      <c r="B37" s="7"/>
      <c r="C37" s="147"/>
      <c r="D37" s="20" t="s">
        <v>18</v>
      </c>
      <c r="E37" s="21">
        <v>5807</v>
      </c>
      <c r="F37" s="55"/>
      <c r="G37" s="56"/>
      <c r="H37" s="22" t="str">
        <f t="shared" si="1"/>
        <v/>
      </c>
      <c r="I37" s="23" t="str">
        <f t="shared" si="0"/>
        <v/>
      </c>
    </row>
    <row r="38" spans="2:9" x14ac:dyDescent="0.55000000000000004">
      <c r="B38" s="7"/>
      <c r="C38" s="147"/>
      <c r="D38" s="20" t="s">
        <v>19</v>
      </c>
      <c r="E38" s="21">
        <v>164</v>
      </c>
      <c r="F38" s="55"/>
      <c r="G38" s="56"/>
      <c r="H38" s="22" t="str">
        <f t="shared" si="1"/>
        <v/>
      </c>
      <c r="I38" s="23" t="str">
        <f t="shared" si="0"/>
        <v/>
      </c>
    </row>
    <row r="39" spans="2:9" x14ac:dyDescent="0.55000000000000004">
      <c r="B39" s="7"/>
      <c r="C39" s="147"/>
      <c r="D39" s="20" t="s">
        <v>20</v>
      </c>
      <c r="E39" s="21">
        <v>3602</v>
      </c>
      <c r="F39" s="55"/>
      <c r="G39" s="56"/>
      <c r="H39" s="22" t="str">
        <f t="shared" si="1"/>
        <v/>
      </c>
      <c r="I39" s="23" t="str">
        <f t="shared" si="0"/>
        <v/>
      </c>
    </row>
    <row r="40" spans="2:9" x14ac:dyDescent="0.55000000000000004">
      <c r="B40" s="7"/>
      <c r="C40" s="147"/>
      <c r="D40" s="20" t="s">
        <v>21</v>
      </c>
      <c r="E40" s="21">
        <v>8689</v>
      </c>
      <c r="F40" s="55"/>
      <c r="G40" s="56"/>
      <c r="H40" s="22" t="str">
        <f t="shared" si="1"/>
        <v/>
      </c>
      <c r="I40" s="23" t="str">
        <f t="shared" si="0"/>
        <v/>
      </c>
    </row>
    <row r="41" spans="2:9" x14ac:dyDescent="0.55000000000000004">
      <c r="B41" s="7"/>
      <c r="C41" s="147"/>
      <c r="D41" s="20" t="s">
        <v>22</v>
      </c>
      <c r="E41" s="21">
        <v>962</v>
      </c>
      <c r="F41" s="55"/>
      <c r="G41" s="56"/>
      <c r="H41" s="22" t="str">
        <f t="shared" si="1"/>
        <v/>
      </c>
      <c r="I41" s="23" t="str">
        <f t="shared" si="0"/>
        <v/>
      </c>
    </row>
    <row r="42" spans="2:9" x14ac:dyDescent="0.55000000000000004">
      <c r="B42" s="7"/>
      <c r="C42" s="148"/>
      <c r="D42" s="24" t="s">
        <v>23</v>
      </c>
      <c r="E42" s="25">
        <v>913</v>
      </c>
      <c r="F42" s="57"/>
      <c r="G42" s="58"/>
      <c r="H42" s="26" t="str">
        <f t="shared" si="1"/>
        <v/>
      </c>
      <c r="I42" s="27" t="str">
        <f t="shared" si="0"/>
        <v/>
      </c>
    </row>
    <row r="43" spans="2:9" ht="16.8" x14ac:dyDescent="0.75">
      <c r="B43" s="7"/>
      <c r="C43" s="77" t="s">
        <v>11</v>
      </c>
      <c r="D43" s="16" t="s">
        <v>27</v>
      </c>
      <c r="E43" s="17">
        <v>7379</v>
      </c>
      <c r="F43" s="53"/>
      <c r="G43" s="54"/>
      <c r="H43" s="18" t="str">
        <f t="shared" si="1"/>
        <v/>
      </c>
      <c r="I43" s="19" t="str">
        <f t="shared" si="0"/>
        <v/>
      </c>
    </row>
    <row r="44" spans="2:9" ht="16.8" x14ac:dyDescent="0.75">
      <c r="B44" s="7"/>
      <c r="C44" s="77"/>
      <c r="D44" s="20" t="s">
        <v>28</v>
      </c>
      <c r="E44" s="21">
        <v>12410</v>
      </c>
      <c r="F44" s="55"/>
      <c r="G44" s="56"/>
      <c r="H44" s="22" t="str">
        <f t="shared" si="1"/>
        <v/>
      </c>
      <c r="I44" s="23" t="str">
        <f t="shared" si="0"/>
        <v/>
      </c>
    </row>
    <row r="45" spans="2:9" ht="16.8" x14ac:dyDescent="0.75">
      <c r="B45" s="7"/>
      <c r="C45" s="77"/>
      <c r="D45" s="20" t="s">
        <v>29</v>
      </c>
      <c r="E45" s="21">
        <v>10022</v>
      </c>
      <c r="F45" s="55"/>
      <c r="G45" s="56"/>
      <c r="H45" s="22" t="str">
        <f t="shared" si="1"/>
        <v/>
      </c>
      <c r="I45" s="23" t="str">
        <f t="shared" si="0"/>
        <v/>
      </c>
    </row>
    <row r="46" spans="2:9" ht="16.8" x14ac:dyDescent="0.75">
      <c r="B46" s="7"/>
      <c r="C46" s="78"/>
      <c r="D46" s="24" t="s">
        <v>30</v>
      </c>
      <c r="E46" s="25">
        <v>8617</v>
      </c>
      <c r="F46" s="57"/>
      <c r="G46" s="58"/>
      <c r="H46" s="26" t="str">
        <f t="shared" si="1"/>
        <v/>
      </c>
      <c r="I46" s="27" t="str">
        <f t="shared" si="0"/>
        <v/>
      </c>
    </row>
    <row r="47" spans="2:9" ht="17.100000000000001" thickBot="1" x14ac:dyDescent="0.8">
      <c r="B47" s="7"/>
      <c r="C47" s="3" t="s">
        <v>12</v>
      </c>
      <c r="D47" s="3" t="s">
        <v>31</v>
      </c>
      <c r="E47" s="4">
        <v>25184</v>
      </c>
      <c r="F47" s="59"/>
      <c r="G47" s="60"/>
      <c r="H47" s="5" t="str">
        <f t="shared" si="1"/>
        <v/>
      </c>
      <c r="I47" s="6" t="str">
        <f t="shared" si="0"/>
        <v/>
      </c>
    </row>
    <row r="48" spans="2:9" ht="14.7" thickBot="1" x14ac:dyDescent="0.6">
      <c r="B48" s="7"/>
      <c r="C48" s="74"/>
      <c r="D48" s="75"/>
      <c r="E48" s="75"/>
      <c r="F48" s="75"/>
      <c r="G48" s="75"/>
      <c r="H48" s="75"/>
      <c r="I48" s="76"/>
    </row>
    <row r="49" spans="2:11" ht="16.8" x14ac:dyDescent="0.55000000000000004">
      <c r="B49" s="7"/>
      <c r="C49" s="80" t="s">
        <v>33</v>
      </c>
      <c r="D49" s="81"/>
      <c r="E49" s="81"/>
      <c r="F49" s="81"/>
      <c r="G49" s="81"/>
      <c r="H49" s="29">
        <f>SUM(H29:H47)</f>
        <v>0</v>
      </c>
      <c r="I49" s="32">
        <f>SUM(I29:I47)</f>
        <v>0</v>
      </c>
      <c r="K49" s="30"/>
    </row>
    <row r="50" spans="2:11" ht="17.100000000000001" thickBot="1" x14ac:dyDescent="0.6">
      <c r="B50" s="7"/>
      <c r="C50" s="82" t="s">
        <v>42</v>
      </c>
      <c r="D50" s="83"/>
      <c r="E50" s="83"/>
      <c r="F50" s="83"/>
      <c r="G50" s="83"/>
      <c r="H50" s="84" t="str">
        <f>IF(AND(H49=0,I49=0),"",IF(H49+I49&lt;25000,"Exento",H49+I49))</f>
        <v/>
      </c>
      <c r="I50" s="85"/>
    </row>
    <row r="51" spans="2:11" x14ac:dyDescent="0.55000000000000004">
      <c r="B51" s="7"/>
      <c r="C51" s="74"/>
      <c r="D51" s="75"/>
      <c r="E51" s="75"/>
      <c r="F51" s="75"/>
      <c r="G51" s="75"/>
      <c r="H51" s="75"/>
      <c r="I51" s="76"/>
    </row>
    <row r="52" spans="2:11" x14ac:dyDescent="0.55000000000000004">
      <c r="B52" s="7"/>
      <c r="C52" s="157" t="s">
        <v>48</v>
      </c>
      <c r="D52" s="158"/>
      <c r="E52" s="158"/>
      <c r="F52" s="158"/>
      <c r="G52" s="159"/>
      <c r="H52" s="145" t="str">
        <f>IF(G22=TRUE,IF(H50="","",H50*0.25),"")</f>
        <v/>
      </c>
      <c r="I52" s="146"/>
    </row>
    <row r="53" spans="2:11" ht="30" customHeight="1" thickBot="1" x14ac:dyDescent="0.6">
      <c r="B53" s="7"/>
      <c r="C53" s="94" t="s">
        <v>50</v>
      </c>
      <c r="D53" s="95"/>
      <c r="E53" s="95"/>
      <c r="F53" s="95"/>
      <c r="G53" s="95"/>
      <c r="H53" s="96" t="str">
        <f>IF(H52="","",IF(I24&gt;H52,H50-H52,IF(I49-I24&lt;0,H49-(I24-I49),IF(I24-I49=0,H49,H50-I24))))</f>
        <v/>
      </c>
      <c r="I53" s="97"/>
    </row>
    <row r="54" spans="2:11" ht="14.7" thickBot="1" x14ac:dyDescent="0.6">
      <c r="B54" s="7"/>
      <c r="C54" s="74"/>
      <c r="D54" s="75"/>
      <c r="E54" s="75"/>
      <c r="F54" s="75"/>
      <c r="G54" s="75"/>
      <c r="H54" s="75"/>
      <c r="I54" s="76"/>
    </row>
    <row r="55" spans="2:11" x14ac:dyDescent="0.55000000000000004">
      <c r="B55" s="7"/>
      <c r="C55" s="124" t="s">
        <v>43</v>
      </c>
      <c r="D55" s="125"/>
      <c r="E55" s="125"/>
      <c r="F55" s="125"/>
      <c r="G55" s="126"/>
      <c r="H55" s="127" t="str">
        <f>IF(H50="","",IF(H53="",H50,H53))</f>
        <v/>
      </c>
      <c r="I55" s="128"/>
      <c r="J55" s="43"/>
    </row>
    <row r="56" spans="2:11" x14ac:dyDescent="0.55000000000000004">
      <c r="B56" s="7"/>
      <c r="C56" s="100" t="s">
        <v>40</v>
      </c>
      <c r="D56" s="101"/>
      <c r="E56" s="101"/>
      <c r="F56" s="101"/>
      <c r="G56" s="102"/>
      <c r="H56" s="103" t="str">
        <f>IF(H55="","",IF(H55="Exento","--",Impuesto*UMA))</f>
        <v/>
      </c>
      <c r="I56" s="104"/>
    </row>
    <row r="57" spans="2:11" x14ac:dyDescent="0.55000000000000004">
      <c r="B57" s="7"/>
      <c r="C57" s="107">
        <v>3</v>
      </c>
      <c r="D57" s="108"/>
      <c r="E57" s="108"/>
      <c r="F57" s="108"/>
      <c r="G57" s="109"/>
      <c r="H57" s="105"/>
      <c r="I57" s="106"/>
    </row>
    <row r="58" spans="2:11" ht="14.7" thickBot="1" x14ac:dyDescent="0.6">
      <c r="B58" s="7"/>
      <c r="C58" s="100" t="s">
        <v>34</v>
      </c>
      <c r="D58" s="101"/>
      <c r="E58" s="101"/>
      <c r="F58" s="101"/>
      <c r="G58" s="102"/>
      <c r="H58" s="110" t="str">
        <f>IF(H55="","",IF(H55="Exento","--",H56*H55))</f>
        <v/>
      </c>
      <c r="I58" s="111"/>
    </row>
    <row r="59" spans="2:11" x14ac:dyDescent="0.55000000000000004">
      <c r="B59" s="7"/>
      <c r="C59" s="136"/>
      <c r="D59" s="137"/>
      <c r="E59" s="137"/>
      <c r="F59" s="137"/>
      <c r="G59" s="137"/>
      <c r="H59" s="137"/>
      <c r="I59" s="138"/>
    </row>
    <row r="60" spans="2:11" ht="30" hidden="1" customHeight="1" x14ac:dyDescent="0.55000000000000004">
      <c r="B60" s="7"/>
      <c r="C60" s="90" t="s">
        <v>44</v>
      </c>
      <c r="D60" s="91"/>
      <c r="E60" s="91"/>
      <c r="F60" s="91"/>
      <c r="G60" s="91"/>
      <c r="H60" s="92">
        <f>IF(I26="",0,H58*15%)</f>
        <v>0</v>
      </c>
      <c r="I60" s="93"/>
    </row>
    <row r="61" spans="2:11" ht="30" hidden="1" customHeight="1" x14ac:dyDescent="0.55000000000000004">
      <c r="B61" s="7"/>
      <c r="C61" s="94" t="s">
        <v>45</v>
      </c>
      <c r="D61" s="95"/>
      <c r="E61" s="95"/>
      <c r="F61" s="95"/>
      <c r="G61" s="95"/>
      <c r="H61" s="98">
        <f>IF(OR(H55="",H55="Exento"),0,H58*0%)</f>
        <v>0</v>
      </c>
      <c r="I61" s="99"/>
    </row>
    <row r="62" spans="2:11" x14ac:dyDescent="0.55000000000000004">
      <c r="B62" s="7"/>
      <c r="C62" s="129" t="s">
        <v>32</v>
      </c>
      <c r="D62" s="130"/>
      <c r="E62" s="130"/>
      <c r="F62" s="130"/>
      <c r="G62" s="130"/>
      <c r="H62" s="131" t="str">
        <f>IF(H49=0,"",IF(H56=0,"",IF(H56="--","",VLOOKUP(_xlfn.NUMBERVALUE(RIGHT(C62,4)),#REF!,2,0))))</f>
        <v/>
      </c>
      <c r="I62" s="132"/>
    </row>
    <row r="63" spans="2:11" ht="30" hidden="1" customHeight="1" x14ac:dyDescent="0.55000000000000004">
      <c r="B63" s="7"/>
      <c r="C63" s="133" t="s">
        <v>46</v>
      </c>
      <c r="D63" s="130"/>
      <c r="E63" s="130"/>
      <c r="F63" s="130"/>
      <c r="G63" s="130"/>
      <c r="H63" s="134" t="str">
        <f>IF(H49=0,"",IF(H56="--","",(H49*H56)*H62))</f>
        <v/>
      </c>
      <c r="I63" s="135"/>
    </row>
    <row r="64" spans="2:11" ht="14.7" thickBot="1" x14ac:dyDescent="0.6">
      <c r="B64" s="7"/>
      <c r="C64" s="136"/>
      <c r="D64" s="137"/>
      <c r="E64" s="137"/>
      <c r="F64" s="137"/>
      <c r="G64" s="137"/>
      <c r="H64" s="137"/>
      <c r="I64" s="138"/>
    </row>
    <row r="65" spans="2:11" x14ac:dyDescent="0.55000000000000004">
      <c r="B65" s="7"/>
      <c r="C65" s="116" t="s">
        <v>47</v>
      </c>
      <c r="D65" s="117"/>
      <c r="E65" s="117"/>
      <c r="F65" s="117"/>
      <c r="G65" s="117"/>
      <c r="H65" s="118" t="str">
        <f>IF(OR(H58="",H58="--"),"",IF(H49=0,H58-(H60+H61),IF(H60=0,H58-(H61+H63),H58-(H60+H61+H63))))</f>
        <v/>
      </c>
      <c r="I65" s="119"/>
      <c r="K65" s="28"/>
    </row>
    <row r="66" spans="2:11" x14ac:dyDescent="0.55000000000000004">
      <c r="B66" s="7"/>
      <c r="C66" s="120" t="s">
        <v>35</v>
      </c>
      <c r="D66" s="121"/>
      <c r="E66" s="121"/>
      <c r="F66" s="121"/>
      <c r="G66" s="121"/>
      <c r="H66" s="122"/>
      <c r="I66" s="123"/>
    </row>
    <row r="67" spans="2:11" x14ac:dyDescent="0.55000000000000004">
      <c r="B67" s="7"/>
      <c r="C67" s="120" t="s">
        <v>36</v>
      </c>
      <c r="D67" s="121"/>
      <c r="E67" s="121"/>
      <c r="F67" s="121"/>
      <c r="G67" s="121"/>
      <c r="H67" s="122"/>
      <c r="I67" s="123"/>
    </row>
    <row r="68" spans="2:11" x14ac:dyDescent="0.55000000000000004">
      <c r="B68" s="7"/>
      <c r="C68" s="86" t="s">
        <v>37</v>
      </c>
      <c r="D68" s="87"/>
      <c r="E68" s="87"/>
      <c r="F68" s="87"/>
      <c r="G68" s="87"/>
      <c r="H68" s="88" t="str">
        <f>IF(H65="","",H65+H66+H67)</f>
        <v/>
      </c>
      <c r="I68" s="89"/>
    </row>
    <row r="69" spans="2:11" x14ac:dyDescent="0.55000000000000004">
      <c r="B69" s="7"/>
      <c r="C69" s="86" t="s">
        <v>38</v>
      </c>
      <c r="D69" s="87"/>
      <c r="E69" s="87"/>
      <c r="F69" s="87"/>
      <c r="G69" s="87"/>
      <c r="H69" s="88" t="str">
        <f>IFERROR(ABS(H68-ROUNDDOWN(H68,0)),"")</f>
        <v/>
      </c>
      <c r="I69" s="89"/>
    </row>
    <row r="70" spans="2:11" ht="14.7" thickBot="1" x14ac:dyDescent="0.6">
      <c r="B70" s="7"/>
      <c r="C70" s="112" t="s">
        <v>39</v>
      </c>
      <c r="D70" s="113"/>
      <c r="E70" s="113"/>
      <c r="F70" s="113"/>
      <c r="G70" s="113"/>
      <c r="H70" s="114" t="str">
        <f>IF(H55="Exento","--",IFERROR(ROUND(H68,0),""))</f>
        <v/>
      </c>
      <c r="I70" s="115"/>
    </row>
  </sheetData>
  <sheetProtection selectLockedCells="1"/>
  <mergeCells count="55">
    <mergeCell ref="D8:H8"/>
    <mergeCell ref="D6:H6"/>
    <mergeCell ref="D1:E1"/>
    <mergeCell ref="D11:G11"/>
    <mergeCell ref="C59:I59"/>
    <mergeCell ref="C51:I51"/>
    <mergeCell ref="H52:I52"/>
    <mergeCell ref="C32:C42"/>
    <mergeCell ref="F27:G27"/>
    <mergeCell ref="H27:I27"/>
    <mergeCell ref="C27:C28"/>
    <mergeCell ref="D27:D28"/>
    <mergeCell ref="E27:E28"/>
    <mergeCell ref="H1:I1"/>
    <mergeCell ref="C52:G52"/>
    <mergeCell ref="D18:G18"/>
    <mergeCell ref="C55:G55"/>
    <mergeCell ref="H55:I55"/>
    <mergeCell ref="C54:I54"/>
    <mergeCell ref="C68:G68"/>
    <mergeCell ref="H68:I68"/>
    <mergeCell ref="C62:G62"/>
    <mergeCell ref="H62:I62"/>
    <mergeCell ref="C63:G63"/>
    <mergeCell ref="H63:I63"/>
    <mergeCell ref="C64:I64"/>
    <mergeCell ref="C70:G70"/>
    <mergeCell ref="H70:I70"/>
    <mergeCell ref="C65:G65"/>
    <mergeCell ref="H65:I65"/>
    <mergeCell ref="C66:G66"/>
    <mergeCell ref="H66:I66"/>
    <mergeCell ref="C67:G67"/>
    <mergeCell ref="H67:I67"/>
    <mergeCell ref="C49:G49"/>
    <mergeCell ref="C50:G50"/>
    <mergeCell ref="H50:I50"/>
    <mergeCell ref="C69:G69"/>
    <mergeCell ref="H69:I69"/>
    <mergeCell ref="C60:G60"/>
    <mergeCell ref="H60:I60"/>
    <mergeCell ref="C53:G53"/>
    <mergeCell ref="H53:I53"/>
    <mergeCell ref="C61:G61"/>
    <mergeCell ref="H61:I61"/>
    <mergeCell ref="C56:G56"/>
    <mergeCell ref="H56:I57"/>
    <mergeCell ref="C57:G57"/>
    <mergeCell ref="C58:G58"/>
    <mergeCell ref="H58:I58"/>
    <mergeCell ref="D12:H12"/>
    <mergeCell ref="C48:I48"/>
    <mergeCell ref="C43:C46"/>
    <mergeCell ref="D15:G15"/>
    <mergeCell ref="C24:H25"/>
  </mergeCells>
  <conditionalFormatting sqref="I24">
    <cfRule type="expression" dxfId="6" priority="9">
      <formula>$G$22=TRUE</formula>
    </cfRule>
  </conditionalFormatting>
  <conditionalFormatting sqref="H49">
    <cfRule type="cellIs" dxfId="5" priority="7" operator="equal">
      <formula>0</formula>
    </cfRule>
  </conditionalFormatting>
  <conditionalFormatting sqref="H50:I50">
    <cfRule type="cellIs" dxfId="4" priority="6" operator="equal">
      <formula>0</formula>
    </cfRule>
  </conditionalFormatting>
  <conditionalFormatting sqref="I49">
    <cfRule type="cellIs" dxfId="3" priority="5" operator="equal">
      <formula>0</formula>
    </cfRule>
  </conditionalFormatting>
  <conditionalFormatting sqref="H60:I60">
    <cfRule type="cellIs" dxfId="2" priority="4" operator="equal">
      <formula>0</formula>
    </cfRule>
  </conditionalFormatting>
  <conditionalFormatting sqref="H61:I61">
    <cfRule type="cellIs" dxfId="1" priority="3" operator="equal">
      <formula>0</formula>
    </cfRule>
  </conditionalFormatting>
  <conditionalFormatting sqref="D6:H6">
    <cfRule type="containsText" dxfId="0" priority="1" operator="containsText" text="&quot;&quot;">
      <formula>NOT(ISERROR(SEARCH("""""",D6)))</formula>
    </cfRule>
  </conditionalFormatting>
  <dataValidations count="2">
    <dataValidation type="decimal" operator="lessThan" allowBlank="1" showInputMessage="1" showErrorMessage="1" error="El monto de emisiones a compensar es mayor al 25% de las emisiones reportadas" sqref="I52" xr:uid="{921F5762-BF81-4A00-A87E-476AA54F586D}">
      <formula1>#REF!</formula1>
    </dataValidation>
    <dataValidation type="decimal" operator="lessThan" allowBlank="1" showInputMessage="1" showErrorMessage="1" error="El monto de emisiones a compensar es mayor al 25% de las emisiones reportadas" sqref="H52" xr:uid="{B77F1E1F-BCCF-4D4E-981A-6A728863CA20}">
      <formula1>I24</formula1>
    </dataValidation>
  </dataValidations>
  <pageMargins left="0.7" right="0.7" top="0.75" bottom="0.75" header="0.3" footer="0.3"/>
  <pageSetup orientation="portrait" r:id="rId1"/>
  <drawing r:id="rId2"/>
  <legacyDrawing r:id="rId3"/>
  <controls>
    <mc:AlternateContent xmlns:mc="http://schemas.openxmlformats.org/markup-compatibility/2006">
      <mc:Choice Requires="x14">
        <control shapeId="1070" r:id="rId4" name="CheckBox1">
          <controlPr defaultSize="0" autoLine="0" linkedCell="G22" r:id="rId5">
            <anchor moveWithCells="1">
              <from>
                <xdr:col>5</xdr:col>
                <xdr:colOff>38100</xdr:colOff>
                <xdr:row>18</xdr:row>
                <xdr:rowOff>30480</xdr:rowOff>
              </from>
              <to>
                <xdr:col>6</xdr:col>
                <xdr:colOff>1123950</xdr:colOff>
                <xdr:row>22</xdr:row>
                <xdr:rowOff>144780</xdr:rowOff>
              </to>
            </anchor>
          </controlPr>
        </control>
      </mc:Choice>
      <mc:Fallback>
        <control shapeId="1070" r:id="rId4" name="CheckBox1"/>
      </mc:Fallback>
    </mc:AlternateContent>
    <mc:AlternateContent xmlns:mc="http://schemas.openxmlformats.org/markup-compatibility/2006">
      <mc:Choice Requires="x14">
        <control shapeId="1064" r:id="rId6" name="Drop Down 40">
          <controlPr defaultSize="0" autoLine="0" autoPict="0">
            <anchor moveWithCells="1">
              <from>
                <xdr:col>3</xdr:col>
                <xdr:colOff>38100</xdr:colOff>
                <xdr:row>13</xdr:row>
                <xdr:rowOff>175260</xdr:rowOff>
              </from>
              <to>
                <xdr:col>5</xdr:col>
                <xdr:colOff>784860</xdr:colOff>
                <xdr:row>16</xdr:row>
                <xdr:rowOff>38100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73" r:id="rId7" name="Drop Down 49">
          <controlPr defaultSize="0" autoLine="0" autoPict="0">
            <anchor moveWithCells="1">
              <from>
                <xdr:col>3</xdr:col>
                <xdr:colOff>22860</xdr:colOff>
                <xdr:row>10</xdr:row>
                <xdr:rowOff>7620</xdr:rowOff>
              </from>
              <to>
                <xdr:col>4</xdr:col>
                <xdr:colOff>914400</xdr:colOff>
                <xdr:row>11</xdr:row>
                <xdr:rowOff>22860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75" r:id="rId8" name="Drop Down 51">
          <controlPr defaultSize="0" autoLine="0" autoPict="0">
            <anchor moveWithCells="1">
              <from>
                <xdr:col>7</xdr:col>
                <xdr:colOff>7620</xdr:colOff>
                <xdr:row>2</xdr:row>
                <xdr:rowOff>175260</xdr:rowOff>
              </from>
              <to>
                <xdr:col>7</xdr:col>
                <xdr:colOff>990600</xdr:colOff>
                <xdr:row>4</xdr:row>
                <xdr:rowOff>38100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86407-C52D-442D-9CFD-C4A2A764D8D1}">
  <dimension ref="A1:G25"/>
  <sheetViews>
    <sheetView showGridLines="0" tabSelected="1" zoomScale="80" zoomScaleNormal="80" workbookViewId="0">
      <selection activeCell="F7" sqref="F7"/>
    </sheetView>
  </sheetViews>
  <sheetFormatPr baseColWidth="10" defaultColWidth="11.5234375" defaultRowHeight="15.6" x14ac:dyDescent="0.6"/>
  <cols>
    <col min="1" max="1" width="24.7890625" style="61" customWidth="1"/>
    <col min="2" max="2" width="16.5234375" style="61" customWidth="1"/>
    <col min="3" max="3" width="15.3125" style="61" customWidth="1"/>
    <col min="4" max="7" width="17.68359375" style="61" customWidth="1"/>
    <col min="8" max="16384" width="11.5234375" style="61"/>
  </cols>
  <sheetData>
    <row r="1" spans="1:7" x14ac:dyDescent="0.6">
      <c r="A1" s="63"/>
    </row>
    <row r="3" spans="1:7" ht="20.7" thickBot="1" x14ac:dyDescent="0.8">
      <c r="A3" s="164" t="s">
        <v>72</v>
      </c>
      <c r="B3" s="164"/>
      <c r="C3" s="164"/>
      <c r="D3" s="164"/>
      <c r="E3" s="164"/>
      <c r="F3" s="164"/>
      <c r="G3" s="164"/>
    </row>
    <row r="4" spans="1:7" ht="18.899999999999999" thickTop="1" thickBot="1" x14ac:dyDescent="0.65">
      <c r="A4" s="165" t="s">
        <v>0</v>
      </c>
      <c r="B4" s="165" t="s">
        <v>1</v>
      </c>
      <c r="C4" s="165" t="s">
        <v>63</v>
      </c>
      <c r="D4" s="167" t="s">
        <v>62</v>
      </c>
      <c r="E4" s="167"/>
      <c r="F4" s="167" t="s">
        <v>5</v>
      </c>
      <c r="G4" s="167"/>
    </row>
    <row r="5" spans="1:7" ht="37.200000000000003" thickTop="1" thickBot="1" x14ac:dyDescent="0.65">
      <c r="A5" s="166"/>
      <c r="B5" s="166"/>
      <c r="C5" s="166"/>
      <c r="D5" s="64" t="s">
        <v>3</v>
      </c>
      <c r="E5" s="64" t="s">
        <v>4</v>
      </c>
      <c r="F5" s="64" t="s">
        <v>3</v>
      </c>
      <c r="G5" s="64" t="s">
        <v>4</v>
      </c>
    </row>
    <row r="6" spans="1:7" ht="19.95" customHeight="1" thickBot="1" x14ac:dyDescent="1.1499999999999999">
      <c r="A6" s="65" t="s">
        <v>7</v>
      </c>
      <c r="B6" s="66" t="s">
        <v>64</v>
      </c>
      <c r="C6" s="71">
        <v>1</v>
      </c>
      <c r="D6" s="69"/>
      <c r="E6" s="69"/>
      <c r="F6" s="62" t="str">
        <f>IF(D6="","",+C6*D6)</f>
        <v/>
      </c>
      <c r="G6" s="62" t="str">
        <f>IF(E6="","",+E6*C6)</f>
        <v/>
      </c>
    </row>
    <row r="7" spans="1:7" ht="19.95" customHeight="1" thickTop="1" thickBot="1" x14ac:dyDescent="1.1499999999999999">
      <c r="A7" s="67" t="s">
        <v>8</v>
      </c>
      <c r="B7" s="68" t="s">
        <v>65</v>
      </c>
      <c r="C7" s="72">
        <v>28</v>
      </c>
      <c r="D7" s="69"/>
      <c r="E7" s="69"/>
      <c r="F7" s="62" t="str">
        <f t="shared" ref="F7:F24" si="0">IF(D7="","",+C7*D7)</f>
        <v/>
      </c>
      <c r="G7" s="62" t="str">
        <f t="shared" ref="G7:G24" si="1">IF(E7="","",+E7*C7)</f>
        <v/>
      </c>
    </row>
    <row r="8" spans="1:7" ht="19.95" customHeight="1" thickTop="1" thickBot="1" x14ac:dyDescent="1.1499999999999999">
      <c r="A8" s="67" t="s">
        <v>9</v>
      </c>
      <c r="B8" s="68" t="s">
        <v>66</v>
      </c>
      <c r="C8" s="72">
        <v>273</v>
      </c>
      <c r="D8" s="69"/>
      <c r="E8" s="69"/>
      <c r="F8" s="62" t="str">
        <f t="shared" si="0"/>
        <v/>
      </c>
      <c r="G8" s="62" t="str">
        <f t="shared" si="1"/>
        <v/>
      </c>
    </row>
    <row r="9" spans="1:7" ht="19.95" customHeight="1" thickTop="1" thickBot="1" x14ac:dyDescent="1.1499999999999999">
      <c r="A9" s="168" t="s">
        <v>10</v>
      </c>
      <c r="B9" s="68" t="s">
        <v>13</v>
      </c>
      <c r="C9" s="72">
        <v>14590</v>
      </c>
      <c r="D9" s="69"/>
      <c r="E9" s="69"/>
      <c r="F9" s="62" t="str">
        <f t="shared" si="0"/>
        <v/>
      </c>
      <c r="G9" s="62" t="str">
        <f t="shared" si="1"/>
        <v/>
      </c>
    </row>
    <row r="10" spans="1:7" ht="19.95" customHeight="1" thickTop="1" thickBot="1" x14ac:dyDescent="1.1499999999999999">
      <c r="A10" s="168"/>
      <c r="B10" s="68" t="s">
        <v>14</v>
      </c>
      <c r="C10" s="72">
        <v>770</v>
      </c>
      <c r="D10" s="69"/>
      <c r="E10" s="69"/>
      <c r="F10" s="62" t="str">
        <f t="shared" si="0"/>
        <v/>
      </c>
      <c r="G10" s="62" t="str">
        <f t="shared" si="1"/>
        <v/>
      </c>
    </row>
    <row r="11" spans="1:7" ht="19.95" customHeight="1" thickTop="1" thickBot="1" x14ac:dyDescent="1.1499999999999999">
      <c r="A11" s="168"/>
      <c r="B11" s="68" t="s">
        <v>15</v>
      </c>
      <c r="C11" s="72">
        <v>1599</v>
      </c>
      <c r="D11" s="69"/>
      <c r="E11" s="69"/>
      <c r="F11" s="62" t="str">
        <f t="shared" si="0"/>
        <v/>
      </c>
      <c r="G11" s="62" t="str">
        <f t="shared" si="1"/>
        <v/>
      </c>
    </row>
    <row r="12" spans="1:7" ht="19.95" customHeight="1" thickTop="1" thickBot="1" x14ac:dyDescent="1.1499999999999999">
      <c r="A12" s="168"/>
      <c r="B12" s="68" t="s">
        <v>16</v>
      </c>
      <c r="C12" s="72">
        <v>3744</v>
      </c>
      <c r="D12" s="69"/>
      <c r="E12" s="69"/>
      <c r="F12" s="62" t="str">
        <f t="shared" si="0"/>
        <v/>
      </c>
      <c r="G12" s="62" t="str">
        <f t="shared" si="1"/>
        <v/>
      </c>
    </row>
    <row r="13" spans="1:7" ht="19.95" customHeight="1" thickTop="1" thickBot="1" x14ac:dyDescent="1.1499999999999999">
      <c r="A13" s="168"/>
      <c r="B13" s="68" t="s">
        <v>17</v>
      </c>
      <c r="C13" s="72">
        <v>1526</v>
      </c>
      <c r="D13" s="69"/>
      <c r="E13" s="69"/>
      <c r="F13" s="62" t="str">
        <f t="shared" si="0"/>
        <v/>
      </c>
      <c r="G13" s="62" t="str">
        <f t="shared" si="1"/>
        <v/>
      </c>
    </row>
    <row r="14" spans="1:7" ht="19.95" customHeight="1" thickTop="1" thickBot="1" x14ac:dyDescent="1.1499999999999999">
      <c r="A14" s="168"/>
      <c r="B14" s="68" t="s">
        <v>18</v>
      </c>
      <c r="C14" s="72">
        <v>5807</v>
      </c>
      <c r="D14" s="69"/>
      <c r="E14" s="69"/>
      <c r="F14" s="62" t="str">
        <f t="shared" si="0"/>
        <v/>
      </c>
      <c r="G14" s="62" t="str">
        <f t="shared" si="1"/>
        <v/>
      </c>
    </row>
    <row r="15" spans="1:7" ht="19.95" customHeight="1" thickTop="1" thickBot="1" x14ac:dyDescent="1.1499999999999999">
      <c r="A15" s="168"/>
      <c r="B15" s="68" t="s">
        <v>19</v>
      </c>
      <c r="C15" s="72">
        <v>164</v>
      </c>
      <c r="D15" s="69"/>
      <c r="E15" s="69"/>
      <c r="F15" s="62" t="str">
        <f t="shared" si="0"/>
        <v/>
      </c>
      <c r="G15" s="62" t="str">
        <f t="shared" si="1"/>
        <v/>
      </c>
    </row>
    <row r="16" spans="1:7" ht="19.95" customHeight="1" thickTop="1" thickBot="1" x14ac:dyDescent="1.1499999999999999">
      <c r="A16" s="168"/>
      <c r="B16" s="68" t="s">
        <v>20</v>
      </c>
      <c r="C16" s="72">
        <v>3602</v>
      </c>
      <c r="D16" s="69"/>
      <c r="E16" s="69"/>
      <c r="F16" s="62" t="str">
        <f t="shared" si="0"/>
        <v/>
      </c>
      <c r="G16" s="62" t="str">
        <f t="shared" si="1"/>
        <v/>
      </c>
    </row>
    <row r="17" spans="1:7" ht="19.95" customHeight="1" thickTop="1" thickBot="1" x14ac:dyDescent="1.1499999999999999">
      <c r="A17" s="168"/>
      <c r="B17" s="68" t="s">
        <v>21</v>
      </c>
      <c r="C17" s="72">
        <v>8689</v>
      </c>
      <c r="D17" s="69"/>
      <c r="E17" s="69"/>
      <c r="F17" s="62" t="str">
        <f t="shared" si="0"/>
        <v/>
      </c>
      <c r="G17" s="62" t="str">
        <f t="shared" si="1"/>
        <v/>
      </c>
    </row>
    <row r="18" spans="1:7" ht="19.95" customHeight="1" thickTop="1" thickBot="1" x14ac:dyDescent="1.1499999999999999">
      <c r="A18" s="168"/>
      <c r="B18" s="68" t="s">
        <v>22</v>
      </c>
      <c r="C18" s="72">
        <v>962</v>
      </c>
      <c r="D18" s="69"/>
      <c r="E18" s="69"/>
      <c r="F18" s="62" t="str">
        <f t="shared" si="0"/>
        <v/>
      </c>
      <c r="G18" s="62" t="str">
        <f t="shared" si="1"/>
        <v/>
      </c>
    </row>
    <row r="19" spans="1:7" ht="19.95" customHeight="1" thickTop="1" thickBot="1" x14ac:dyDescent="1.1499999999999999">
      <c r="A19" s="168"/>
      <c r="B19" s="68" t="s">
        <v>23</v>
      </c>
      <c r="C19" s="72">
        <v>913</v>
      </c>
      <c r="D19" s="69"/>
      <c r="E19" s="69"/>
      <c r="F19" s="62" t="str">
        <f t="shared" si="0"/>
        <v/>
      </c>
      <c r="G19" s="62" t="str">
        <f t="shared" si="1"/>
        <v/>
      </c>
    </row>
    <row r="20" spans="1:7" ht="19.95" customHeight="1" thickTop="1" thickBot="1" x14ac:dyDescent="1.1499999999999999">
      <c r="A20" s="163" t="s">
        <v>11</v>
      </c>
      <c r="B20" s="68" t="s">
        <v>67</v>
      </c>
      <c r="C20" s="72">
        <v>7379</v>
      </c>
      <c r="D20" s="69"/>
      <c r="E20" s="69"/>
      <c r="F20" s="62" t="str">
        <f t="shared" si="0"/>
        <v/>
      </c>
      <c r="G20" s="62" t="str">
        <f t="shared" si="1"/>
        <v/>
      </c>
    </row>
    <row r="21" spans="1:7" ht="19.95" customHeight="1" thickTop="1" thickBot="1" x14ac:dyDescent="1.1499999999999999">
      <c r="A21" s="163"/>
      <c r="B21" s="68" t="s">
        <v>68</v>
      </c>
      <c r="C21" s="72">
        <v>12410</v>
      </c>
      <c r="D21" s="69"/>
      <c r="E21" s="69"/>
      <c r="F21" s="62" t="str">
        <f t="shared" si="0"/>
        <v/>
      </c>
      <c r="G21" s="62" t="str">
        <f t="shared" si="1"/>
        <v/>
      </c>
    </row>
    <row r="22" spans="1:7" ht="19.95" customHeight="1" thickTop="1" thickBot="1" x14ac:dyDescent="1.1499999999999999">
      <c r="A22" s="163"/>
      <c r="B22" s="68" t="s">
        <v>69</v>
      </c>
      <c r="C22" s="72">
        <v>10022</v>
      </c>
      <c r="D22" s="69"/>
      <c r="E22" s="69"/>
      <c r="F22" s="62" t="str">
        <f t="shared" si="0"/>
        <v/>
      </c>
      <c r="G22" s="62" t="str">
        <f t="shared" si="1"/>
        <v/>
      </c>
    </row>
    <row r="23" spans="1:7" ht="19.95" customHeight="1" thickTop="1" thickBot="1" x14ac:dyDescent="1.1499999999999999">
      <c r="A23" s="163"/>
      <c r="B23" s="68" t="s">
        <v>70</v>
      </c>
      <c r="C23" s="72">
        <v>8617</v>
      </c>
      <c r="D23" s="69"/>
      <c r="E23" s="69"/>
      <c r="F23" s="62" t="str">
        <f t="shared" si="0"/>
        <v/>
      </c>
      <c r="G23" s="62" t="str">
        <f t="shared" si="1"/>
        <v/>
      </c>
    </row>
    <row r="24" spans="1:7" ht="19.95" customHeight="1" thickTop="1" thickBot="1" x14ac:dyDescent="1.1499999999999999">
      <c r="A24" s="67" t="s">
        <v>12</v>
      </c>
      <c r="B24" s="68" t="s">
        <v>71</v>
      </c>
      <c r="C24" s="72">
        <v>25184</v>
      </c>
      <c r="D24" s="70"/>
      <c r="E24" s="70"/>
      <c r="F24" s="62" t="str">
        <f t="shared" si="0"/>
        <v/>
      </c>
      <c r="G24" s="62" t="str">
        <f t="shared" si="1"/>
        <v/>
      </c>
    </row>
    <row r="25" spans="1:7" ht="15.9" thickTop="1" x14ac:dyDescent="0.6"/>
  </sheetData>
  <mergeCells count="8">
    <mergeCell ref="A20:A23"/>
    <mergeCell ref="A3:G3"/>
    <mergeCell ref="A4:A5"/>
    <mergeCell ref="B4:B5"/>
    <mergeCell ref="C4:C5"/>
    <mergeCell ref="D4:E4"/>
    <mergeCell ref="F4:G4"/>
    <mergeCell ref="A9:A19"/>
  </mergeCells>
  <pageMargins left="0.25" right="0.25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E A A B Q S w M E F A A C A A g A T 1 G J W C G D D r S j A A A A 9 g A A A B I A H A B D b 2 5 m a W c v U G F j a 2 F n Z S 5 4 b W w g o h g A K K A U A A A A A A A A A A A A A A A A A A A A A A A A A A A A h Y 8 x D o I w G I W v Q r r T l j p g y E 8 Z X C U x M T G s T a n Q C K 2 h x X I 3 B 4 / k F c Q o 6 u b 4 v v c N 7 9 2 v N y i m v o s u a n D a m h w l m K J I G W l r b Z o c j f 4 Y r 1 H B Y S f k S T Q q m m X j s s n V O W q 9 P 2 e E h B B w W G E 7 N I R R m p C q 3 O 5 l q 3 q B P r L + L 8 f a O C + M V I j D 4 T W G M 5 y w F L M 0 x R T I A q H U 5 i u w e e + z / Y G w G T s / D o o r F 5 c V k C U C e X / g D 1 B L A w Q U A A I A C A B P U Y l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T 1 G J W K G i O I g R A Q A A i Q E A A B M A H A B G b 3 J t d W x h c y 9 T Z W N 0 a W 9 u M S 5 t I K I Y A C i g F A A A A A A A A A A A A A A A A A A A A A A A A A A A A G 2 P Q W r D M B B F 9 w b f Q S i b B I z k h t J F Q 1 f u p o t C I I E u S i k T Z + I I 5 B k j j Z M U k 1 P 1 C L 1 Y 5 a S L F q r N i P + H + e 9 H r M U x q d V 1 3 i z y L M / i H g J u 1 U S v Y e N R l V o 9 K I + S Z y q 9 F f e h x q S 8 4 M Y s o c H p + K m Y B E n i V O 9 F u n h v 7 f F 4 N H W f N G j R O M L G G Q 6 N a U + 2 Z e I m w M 5 B t I 5 2 H F q o U 7 Z N m 1 Y w B C c c H N u t O 7 y 3 P b n a d e A N x O 6 k Z 7 P i C v E I A m V i u M I M 5 f l 1 V N 5 + 3 I m u 9 k B N q r D + 6 H C k v x Q x 6 w A U x 7 y K f d / S a M b p 5 V Q x D L r y c E C 1 R a 9 + U h 3 r Q j 2 R 3 N 2 a c f V c q E E / / 7 I k i U r w J B d n y R u f e n x 9 k h I W 8 G p e z s u / B 8 6 z P H P 0 L + P i G 1 B L A Q I t A B Q A A g A I A E 9 R i V g h g w 6 0 o w A A A P Y A A A A S A A A A A A A A A A A A A A A A A A A A A A B D b 2 5 m a W c v U G F j a 2 F n Z S 5 4 b W x Q S w E C L Q A U A A I A C A B P U Y l Y D 8 r p q 6 Q A A A D p A A A A E w A A A A A A A A A A A A A A A A D v A A A A W 0 N v b n R l b n R f V H l w Z X N d L n h t b F B L A Q I t A B Q A A g A I A E 9 R i V i h o j i I E Q E A A I k B A A A T A A A A A A A A A A A A A A A A A O A B A A B G b 3 J t d W x h c y 9 T Z W N 0 a W 9 u M S 5 t U E s F B g A A A A A D A A M A w g A A A D 4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A K A A A A A A A A 7 g k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J T I w M D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Z k N G R l N T g w L T V i N T U t N D Q 0 O C 0 5 Y j Y 2 L W V l M W F i Y j M 5 Z T d j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w O V Q x N j o w M D o 0 N S 4 2 M T M 1 M D U y W i I g L z 4 8 R W 5 0 c n k g V H l w Z T 0 i R m l s b E N v b H V t b l R 5 c G V z I i B W Y W x 1 Z T 0 i c 0 F 3 W U Q i I C 8 + P E V u d H J 5 I F R 5 c G U 9 I k Z p b G x D b 2 x 1 b W 5 O Y W 1 l c y I g V m F s d W U 9 I n N b J n F 1 b 3 Q 7 Q 2 x h d m U g Z G V s I G 1 1 b m l j a X B p b y Z x d W 9 0 O y w m c X V v d D t N d W 5 p Y 2 l w a W 8 m c X V v d D s s J n F 1 b 3 Q 7 U G 9 i b G F j a c O z b i B 0 b 3 R h b C A y M D I w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g M C 9 B d X R v U m V t b 3 Z l Z E N v b H V t b n M x L n t D b G F 2 Z S B k Z W w g b X V u a W N p c G l v L D B 9 J n F 1 b 3 Q 7 L C Z x d W 9 0 O 1 N l Y 3 R p b 2 4 x L 1 R h Y m x l I D A v Q X V 0 b 1 J l b W 9 2 Z W R D b 2 x 1 b W 5 z M S 5 7 T X V u a W N p c G l v L D F 9 J n F 1 b 3 Q 7 L C Z x d W 9 0 O 1 N l Y 3 R p b 2 4 x L 1 R h Y m x l I D A v Q X V 0 b 1 J l b W 9 2 Z W R D b 2 x 1 b W 5 z M S 5 7 U G 9 i b G F j a c O z b i B 0 b 3 R h b C A y M D I w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I D A v Q X V 0 b 1 J l b W 9 2 Z W R D b 2 x 1 b W 5 z M S 5 7 Q 2 x h d m U g Z G V s I G 1 1 b m l j a X B p b y w w f S Z x d W 9 0 O y w m c X V v d D t T Z W N 0 a W 9 u M S 9 U Y W J s Z S A w L 0 F 1 d G 9 S Z W 1 v d m V k Q 2 9 s d W 1 u c z E u e 0 1 1 b m l j a X B p b y w x f S Z x d W 9 0 O y w m c X V v d D t T Z W N 0 a W 9 u M S 9 U Y W J s Z S A w L 0 F 1 d G 9 S Z W 1 v d m V k Q 2 9 s d W 1 u c z E u e 1 B v Y m x h Y 2 n D s 2 4 g d G 9 0 Y W w g M j A y M C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l M j A w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C 9 E Y X R h M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J T I w M C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m h L A l P n 8 S R a B k y a d c P q c c A A A A A A I A A A A A A B B m A A A A A Q A A I A A A A G s q 2 O 1 B S b + N Q i g h t U Z E c u V V D O A e q U 3 y a r 1 J p V D 1 0 7 r b A A A A A A 6 A A A A A A g A A I A A A A E 7 u j d J B w j 6 s m 2 O 7 5 l N F Q m L g y L J T z w H / r j 3 + j J u d d N A L U A A A A L W 6 d R A g C s H t 3 2 + M d a s P S 1 Y m T x D / f P 3 T p p U Y u I y n u + Z o r L M U 5 h R y 5 6 z H E 5 q A X 7 6 1 C m 4 Y j j A t 3 I s 7 8 d L e s 4 / U B D U L 7 C 1 T e t p d V j V a X F n t q L i m Q A A A A B m / a 7 v z N 7 H 4 D 6 n e h X 0 I f M p l 9 r o 7 9 q w G x l W p A S S B k k X g i 1 P x 9 8 + 0 V s p R N M 8 H D G 0 p s H f 2 y o L e v S c b v b H A p r 5 7 h b 4 = < / D a t a M a s h u p > 
</file>

<file path=customXml/itemProps1.xml><?xml version="1.0" encoding="utf-8"?>
<ds:datastoreItem xmlns:ds="http://schemas.openxmlformats.org/officeDocument/2006/customXml" ds:itemID="{76B92499-8988-4620-B637-916F785B173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Calculadora anual</vt:lpstr>
      <vt:lpstr>Hoja1</vt:lpstr>
      <vt:lpstr>Impuesto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Aldo A. Rodríguez Ramírez</dc:creator>
  <cp:lastModifiedBy>JGMFTT2</cp:lastModifiedBy>
  <cp:lastPrinted>2026-01-23T19:05:42Z</cp:lastPrinted>
  <dcterms:created xsi:type="dcterms:W3CDTF">2024-02-20T17:46:53Z</dcterms:created>
  <dcterms:modified xsi:type="dcterms:W3CDTF">2026-01-23T20:14:12Z</dcterms:modified>
</cp:coreProperties>
</file>